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ttps://dbsw.sharepoint.com/teams/INPMV/Shared Documents/Vertragsteam/04 QG AN/04 Checklisten/01_Excellisten (alt)/202211_Checklisten Symbio Stand/"/>
    </mc:Choice>
  </mc:AlternateContent>
  <xr:revisionPtr revIDLastSave="22" documentId="8_{5EA7FB69-295F-427F-AED4-9E572A876360}" xr6:coauthVersionLast="47" xr6:coauthVersionMax="47" xr10:uidLastSave="{1B9A888F-24B5-4F90-9B4B-BA8C4DACED0C}"/>
  <bookViews>
    <workbookView xWindow="-120" yWindow="-120" windowWidth="29040" windowHeight="15840" activeTab="1" xr2:uid="{00000000-000D-0000-FFFF-FFFF00000000}"/>
  </bookViews>
  <sheets>
    <sheet name="Erläut. zur Befüllung d. Felder" sheetId="4" r:id="rId1"/>
    <sheet name="QG B 1 - Deckblatt" sheetId="1" r:id="rId2"/>
    <sheet name="QG B 1 - Checkliste" sheetId="2" r:id="rId3"/>
    <sheet name="Informationsblatt QG AN" sheetId="3" r:id="rId4"/>
  </sheets>
  <definedNames>
    <definedName name="_xlnm.Print_Area" localSheetId="3">'Informationsblatt QG AN'!$A$1:$H$54</definedName>
    <definedName name="_xlnm.Print_Area" localSheetId="2">'QG B 1 - Checkliste'!$A$1:$P$201</definedName>
    <definedName name="_xlnm.Print_Area" localSheetId="1">'QG B 1 - Deckblatt'!$A$1:$V$90</definedName>
    <definedName name="_xlnm.Print_Titles" localSheetId="2">'QG B 1 - Checkliste'!$1:$4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 l="1"/>
  <c r="D2" i="2"/>
  <c r="M2" i="2"/>
  <c r="P1" i="2"/>
  <c r="M1" i="2"/>
  <c r="D1" i="2"/>
  <c r="C1" i="2"/>
  <c r="H43" i="1"/>
  <c r="H42" i="1"/>
  <c r="A42" i="1"/>
  <c r="E42" i="1"/>
  <c r="J42" i="1"/>
  <c r="S42" i="1"/>
  <c r="T42" i="1"/>
  <c r="J43" i="1"/>
  <c r="F54" i="2"/>
  <c r="G54" i="2"/>
  <c r="H54" i="2"/>
  <c r="G95" i="1"/>
  <c r="S43" i="1"/>
  <c r="E8" i="2"/>
  <c r="E7" i="2"/>
  <c r="E6" i="2"/>
  <c r="E5" i="2"/>
  <c r="P2" i="2"/>
  <c r="C2" i="2"/>
  <c r="A2" i="2"/>
  <c r="H201" i="2"/>
  <c r="G201" i="2"/>
  <c r="F201" i="2"/>
  <c r="H200" i="2"/>
  <c r="G200" i="2"/>
  <c r="F200" i="2"/>
  <c r="H199" i="2"/>
  <c r="G199" i="2"/>
  <c r="F199" i="2"/>
  <c r="H198" i="2"/>
  <c r="G198" i="2"/>
  <c r="F198" i="2"/>
  <c r="H197" i="2"/>
  <c r="G197" i="2"/>
  <c r="F197" i="2"/>
  <c r="H196" i="2"/>
  <c r="G196" i="2"/>
  <c r="F196" i="2"/>
  <c r="H195" i="2"/>
  <c r="G195" i="2"/>
  <c r="F195" i="2"/>
  <c r="H194" i="2"/>
  <c r="G194" i="2"/>
  <c r="F194" i="2"/>
  <c r="H193" i="2"/>
  <c r="G193" i="2"/>
  <c r="F193" i="2"/>
  <c r="H192" i="2"/>
  <c r="G192" i="2"/>
  <c r="F192" i="2"/>
  <c r="H191" i="2"/>
  <c r="G191" i="2"/>
  <c r="F191" i="2"/>
  <c r="H190" i="2"/>
  <c r="G190" i="2"/>
  <c r="F190" i="2"/>
  <c r="H189" i="2"/>
  <c r="G189" i="2"/>
  <c r="F189" i="2"/>
  <c r="H188" i="2"/>
  <c r="G188" i="2"/>
  <c r="F188" i="2"/>
  <c r="H187" i="2"/>
  <c r="G187" i="2"/>
  <c r="F187" i="2"/>
  <c r="H186" i="2"/>
  <c r="G186" i="2"/>
  <c r="F186" i="2"/>
  <c r="H185" i="2"/>
  <c r="G185" i="2"/>
  <c r="F185" i="2"/>
  <c r="H184" i="2"/>
  <c r="G184" i="2"/>
  <c r="F184" i="2"/>
  <c r="H183" i="2"/>
  <c r="G183" i="2"/>
  <c r="F183" i="2"/>
  <c r="H182" i="2"/>
  <c r="G182" i="2"/>
  <c r="F182" i="2"/>
  <c r="H180" i="2"/>
  <c r="G180" i="2"/>
  <c r="F180" i="2"/>
  <c r="H179" i="2"/>
  <c r="G179" i="2"/>
  <c r="F179" i="2"/>
  <c r="H178" i="2"/>
  <c r="G178" i="2"/>
  <c r="F178" i="2"/>
  <c r="H177" i="2"/>
  <c r="G177" i="2"/>
  <c r="F177" i="2"/>
  <c r="H176" i="2"/>
  <c r="G176" i="2"/>
  <c r="F176" i="2"/>
  <c r="H175" i="2"/>
  <c r="G175" i="2"/>
  <c r="F175" i="2"/>
  <c r="H174" i="2"/>
  <c r="G174" i="2"/>
  <c r="F174" i="2"/>
  <c r="H173" i="2"/>
  <c r="G173" i="2"/>
  <c r="F173" i="2"/>
  <c r="H172" i="2"/>
  <c r="G172" i="2"/>
  <c r="F172" i="2"/>
  <c r="H171" i="2"/>
  <c r="G171" i="2"/>
  <c r="F171" i="2"/>
  <c r="H170" i="2"/>
  <c r="G170" i="2"/>
  <c r="F170" i="2"/>
  <c r="H169" i="2"/>
  <c r="G169" i="2"/>
  <c r="F169" i="2"/>
  <c r="H168" i="2"/>
  <c r="G168" i="2"/>
  <c r="F168" i="2"/>
  <c r="H167" i="2"/>
  <c r="G167" i="2"/>
  <c r="F167" i="2"/>
  <c r="H166" i="2"/>
  <c r="G166" i="2"/>
  <c r="F166" i="2"/>
  <c r="H165" i="2"/>
  <c r="G165" i="2"/>
  <c r="F165" i="2"/>
  <c r="H164" i="2"/>
  <c r="G164" i="2"/>
  <c r="F164" i="2"/>
  <c r="H163" i="2"/>
  <c r="G163" i="2"/>
  <c r="F163" i="2"/>
  <c r="H162" i="2"/>
  <c r="G162" i="2"/>
  <c r="F162" i="2"/>
  <c r="H161" i="2"/>
  <c r="G161" i="2"/>
  <c r="F161" i="2"/>
  <c r="H159" i="2"/>
  <c r="G159" i="2"/>
  <c r="F159" i="2"/>
  <c r="H158" i="2"/>
  <c r="G158" i="2"/>
  <c r="F158" i="2"/>
  <c r="H157" i="2"/>
  <c r="G157" i="2"/>
  <c r="F157" i="2"/>
  <c r="H156" i="2"/>
  <c r="G156" i="2"/>
  <c r="F156" i="2"/>
  <c r="H155" i="2"/>
  <c r="G155" i="2"/>
  <c r="F155" i="2"/>
  <c r="H154" i="2"/>
  <c r="G154" i="2"/>
  <c r="F154" i="2"/>
  <c r="H153" i="2"/>
  <c r="G153" i="2"/>
  <c r="F153" i="2"/>
  <c r="H152" i="2"/>
  <c r="G152" i="2"/>
  <c r="F152" i="2"/>
  <c r="H151" i="2"/>
  <c r="G151" i="2"/>
  <c r="F151" i="2"/>
  <c r="H150" i="2"/>
  <c r="G150" i="2"/>
  <c r="F150" i="2"/>
  <c r="H149" i="2"/>
  <c r="G149" i="2"/>
  <c r="F149" i="2"/>
  <c r="H148" i="2"/>
  <c r="G148" i="2"/>
  <c r="F148" i="2"/>
  <c r="H147" i="2"/>
  <c r="G147" i="2"/>
  <c r="F147" i="2"/>
  <c r="H146" i="2"/>
  <c r="G146" i="2"/>
  <c r="F146" i="2"/>
  <c r="H145" i="2"/>
  <c r="G145" i="2"/>
  <c r="F145" i="2"/>
  <c r="H144" i="2"/>
  <c r="G144" i="2"/>
  <c r="F144" i="2"/>
  <c r="H143" i="2"/>
  <c r="G143" i="2"/>
  <c r="F143" i="2"/>
  <c r="H142" i="2"/>
  <c r="G142" i="2"/>
  <c r="F142" i="2"/>
  <c r="H141" i="2"/>
  <c r="G141" i="2"/>
  <c r="F141" i="2"/>
  <c r="H140" i="2"/>
  <c r="G140" i="2"/>
  <c r="F140" i="2"/>
  <c r="H138" i="2"/>
  <c r="G138" i="2"/>
  <c r="F138" i="2"/>
  <c r="H137" i="2"/>
  <c r="G137" i="2"/>
  <c r="F137" i="2"/>
  <c r="H136" i="2"/>
  <c r="G136" i="2"/>
  <c r="F136" i="2"/>
  <c r="H135" i="2"/>
  <c r="G135" i="2"/>
  <c r="F135" i="2"/>
  <c r="H134" i="2"/>
  <c r="G134" i="2"/>
  <c r="F134" i="2"/>
  <c r="H133" i="2"/>
  <c r="G133" i="2"/>
  <c r="F133" i="2"/>
  <c r="H132" i="2"/>
  <c r="G132" i="2"/>
  <c r="F132" i="2"/>
  <c r="H131" i="2"/>
  <c r="G131" i="2"/>
  <c r="F131" i="2"/>
  <c r="H130" i="2"/>
  <c r="G130" i="2"/>
  <c r="F130" i="2"/>
  <c r="H129" i="2"/>
  <c r="G129" i="2"/>
  <c r="F129" i="2"/>
  <c r="H128" i="2"/>
  <c r="G128" i="2"/>
  <c r="F128" i="2"/>
  <c r="H127" i="2"/>
  <c r="G127" i="2"/>
  <c r="F127" i="2"/>
  <c r="H126" i="2"/>
  <c r="G126" i="2"/>
  <c r="F126" i="2"/>
  <c r="H125" i="2"/>
  <c r="G125" i="2"/>
  <c r="F125" i="2"/>
  <c r="H124" i="2"/>
  <c r="G124" i="2"/>
  <c r="F124" i="2"/>
  <c r="H123" i="2"/>
  <c r="G123" i="2"/>
  <c r="F123" i="2"/>
  <c r="H122" i="2"/>
  <c r="G122" i="2"/>
  <c r="F122" i="2"/>
  <c r="H121" i="2"/>
  <c r="G121" i="2"/>
  <c r="F121" i="2"/>
  <c r="H120" i="2"/>
  <c r="G120" i="2"/>
  <c r="F120" i="2"/>
  <c r="H119" i="2"/>
  <c r="G119" i="2"/>
  <c r="F119" i="2"/>
  <c r="H117" i="2"/>
  <c r="G117" i="2"/>
  <c r="F117" i="2"/>
  <c r="H116" i="2"/>
  <c r="G116" i="2"/>
  <c r="F116" i="2"/>
  <c r="H115" i="2"/>
  <c r="G115" i="2"/>
  <c r="F115" i="2"/>
  <c r="H114" i="2"/>
  <c r="G114" i="2"/>
  <c r="F114" i="2"/>
  <c r="H113" i="2"/>
  <c r="G113" i="2"/>
  <c r="F113" i="2"/>
  <c r="H112" i="2"/>
  <c r="G112" i="2"/>
  <c r="F112" i="2"/>
  <c r="H111" i="2"/>
  <c r="G111" i="2"/>
  <c r="F111" i="2"/>
  <c r="H110" i="2"/>
  <c r="G110" i="2"/>
  <c r="F110" i="2"/>
  <c r="H109" i="2"/>
  <c r="G109" i="2"/>
  <c r="F109" i="2"/>
  <c r="H108" i="2"/>
  <c r="G108" i="2"/>
  <c r="F108" i="2"/>
  <c r="H107" i="2"/>
  <c r="G107" i="2"/>
  <c r="F107" i="2"/>
  <c r="H106" i="2"/>
  <c r="G106" i="2"/>
  <c r="F106" i="2"/>
  <c r="H105" i="2"/>
  <c r="G105" i="2"/>
  <c r="F105" i="2"/>
  <c r="H104" i="2"/>
  <c r="G104" i="2"/>
  <c r="F104" i="2"/>
  <c r="H103" i="2"/>
  <c r="G103" i="2"/>
  <c r="F103" i="2"/>
  <c r="H102" i="2"/>
  <c r="G102" i="2"/>
  <c r="F102" i="2"/>
  <c r="H101" i="2"/>
  <c r="G101" i="2"/>
  <c r="F101" i="2"/>
  <c r="H100" i="2"/>
  <c r="G100" i="2"/>
  <c r="F100" i="2"/>
  <c r="H98" i="2"/>
  <c r="G98" i="2"/>
  <c r="F98" i="2"/>
  <c r="H97" i="2"/>
  <c r="G97" i="2"/>
  <c r="F97" i="2"/>
  <c r="H96" i="2"/>
  <c r="G96" i="2"/>
  <c r="F96" i="2"/>
  <c r="H95" i="2"/>
  <c r="G95" i="2"/>
  <c r="F95" i="2"/>
  <c r="H94" i="2"/>
  <c r="G94" i="2"/>
  <c r="F94" i="2"/>
  <c r="H93" i="2"/>
  <c r="G93" i="2"/>
  <c r="F93" i="2"/>
  <c r="H92" i="2"/>
  <c r="G92" i="2"/>
  <c r="F92" i="2"/>
  <c r="H91" i="2"/>
  <c r="G91" i="2"/>
  <c r="F91" i="2"/>
  <c r="H90" i="2"/>
  <c r="G90" i="2"/>
  <c r="F90" i="2"/>
  <c r="H89" i="2"/>
  <c r="G89" i="2"/>
  <c r="F89" i="2"/>
  <c r="H88" i="2"/>
  <c r="G88" i="2"/>
  <c r="F88" i="2"/>
  <c r="H87" i="2"/>
  <c r="G87" i="2"/>
  <c r="F87" i="2"/>
  <c r="H86" i="2"/>
  <c r="G86" i="2"/>
  <c r="F86" i="2"/>
  <c r="H85" i="2"/>
  <c r="G85" i="2"/>
  <c r="F85" i="2"/>
  <c r="H84" i="2"/>
  <c r="G84" i="2"/>
  <c r="F84" i="2"/>
  <c r="H83" i="2"/>
  <c r="G83" i="2"/>
  <c r="F83" i="2"/>
  <c r="H82" i="2"/>
  <c r="G82" i="2"/>
  <c r="F82" i="2"/>
  <c r="H81" i="2"/>
  <c r="G81" i="2"/>
  <c r="F81" i="2"/>
  <c r="H80" i="2"/>
  <c r="G80" i="2"/>
  <c r="F80" i="2"/>
  <c r="H79" i="2"/>
  <c r="G79" i="2"/>
  <c r="F79" i="2"/>
  <c r="H77" i="2"/>
  <c r="G77" i="2"/>
  <c r="F77" i="2"/>
  <c r="H76" i="2"/>
  <c r="G76" i="2"/>
  <c r="F76" i="2"/>
  <c r="H75" i="2"/>
  <c r="G75" i="2"/>
  <c r="F75" i="2"/>
  <c r="H74" i="2"/>
  <c r="G74" i="2"/>
  <c r="F74" i="2"/>
  <c r="H73" i="2"/>
  <c r="G73" i="2"/>
  <c r="F73" i="2"/>
  <c r="H72" i="2"/>
  <c r="G72" i="2"/>
  <c r="F72" i="2"/>
  <c r="H71" i="2"/>
  <c r="G71" i="2"/>
  <c r="F71" i="2"/>
  <c r="H70" i="2"/>
  <c r="G70" i="2"/>
  <c r="F70" i="2"/>
  <c r="H69" i="2"/>
  <c r="G69" i="2"/>
  <c r="F69" i="2"/>
  <c r="H68" i="2"/>
  <c r="G68" i="2"/>
  <c r="F68" i="2"/>
  <c r="H67" i="2"/>
  <c r="G67" i="2"/>
  <c r="F67" i="2"/>
  <c r="H66" i="2"/>
  <c r="G66" i="2"/>
  <c r="F66" i="2"/>
  <c r="H65" i="2"/>
  <c r="G65" i="2"/>
  <c r="F65" i="2"/>
  <c r="H64" i="2"/>
  <c r="G64" i="2"/>
  <c r="F64" i="2"/>
  <c r="H63" i="2"/>
  <c r="G63" i="2"/>
  <c r="F63" i="2"/>
  <c r="H62" i="2"/>
  <c r="G62" i="2"/>
  <c r="F62" i="2"/>
  <c r="H61" i="2"/>
  <c r="G61" i="2"/>
  <c r="F61" i="2"/>
  <c r="H60" i="2"/>
  <c r="G60" i="2"/>
  <c r="F60" i="2"/>
  <c r="H59" i="2"/>
  <c r="G59" i="2"/>
  <c r="F59" i="2"/>
  <c r="H58" i="2"/>
  <c r="G58" i="2"/>
  <c r="F58" i="2"/>
  <c r="H56" i="2"/>
  <c r="G56" i="2"/>
  <c r="F56" i="2"/>
  <c r="H55" i="2"/>
  <c r="G55" i="2"/>
  <c r="F55" i="2"/>
  <c r="H53" i="2"/>
  <c r="G53" i="2"/>
  <c r="F53" i="2"/>
  <c r="H52" i="2"/>
  <c r="G52" i="2"/>
  <c r="F52" i="2"/>
  <c r="H51" i="2"/>
  <c r="G51" i="2"/>
  <c r="F51" i="2"/>
  <c r="H50" i="2"/>
  <c r="G50" i="2"/>
  <c r="F50" i="2"/>
  <c r="H49" i="2"/>
  <c r="G49" i="2"/>
  <c r="F49" i="2"/>
  <c r="H48" i="2"/>
  <c r="G48" i="2"/>
  <c r="F48" i="2"/>
  <c r="H47" i="2"/>
  <c r="G47" i="2"/>
  <c r="F47" i="2"/>
  <c r="H46" i="2"/>
  <c r="G46" i="2"/>
  <c r="F46" i="2"/>
  <c r="H45" i="2"/>
  <c r="G45" i="2"/>
  <c r="F45" i="2"/>
  <c r="H44" i="2"/>
  <c r="G44" i="2"/>
  <c r="F44" i="2"/>
  <c r="H43" i="2"/>
  <c r="G43" i="2"/>
  <c r="F43" i="2"/>
  <c r="H42" i="2"/>
  <c r="G42" i="2"/>
  <c r="F42" i="2"/>
  <c r="H41" i="2"/>
  <c r="G41" i="2"/>
  <c r="F41" i="2"/>
  <c r="H40" i="2"/>
  <c r="G40" i="2"/>
  <c r="F40" i="2"/>
  <c r="H39" i="2"/>
  <c r="G39" i="2"/>
  <c r="G36" i="2" s="1"/>
  <c r="F39" i="2"/>
  <c r="H38" i="2"/>
  <c r="G38" i="2"/>
  <c r="F38" i="2"/>
  <c r="H37" i="2"/>
  <c r="H36" i="2" s="1"/>
  <c r="G37" i="2"/>
  <c r="F37" i="2"/>
  <c r="H35" i="2"/>
  <c r="G35" i="2"/>
  <c r="F35" i="2"/>
  <c r="H34" i="2"/>
  <c r="G34" i="2"/>
  <c r="F34" i="2"/>
  <c r="H33" i="2"/>
  <c r="G33" i="2"/>
  <c r="F33" i="2"/>
  <c r="H32" i="2"/>
  <c r="G32" i="2"/>
  <c r="F32" i="2"/>
  <c r="H31" i="2"/>
  <c r="G31" i="2"/>
  <c r="F31" i="2"/>
  <c r="H30" i="2"/>
  <c r="G30" i="2"/>
  <c r="F30" i="2"/>
  <c r="H29" i="2"/>
  <c r="G29" i="2"/>
  <c r="F29" i="2"/>
  <c r="H28" i="2"/>
  <c r="G28" i="2"/>
  <c r="F28" i="2"/>
  <c r="H27" i="2"/>
  <c r="G27" i="2"/>
  <c r="F27" i="2"/>
  <c r="H26" i="2"/>
  <c r="G26" i="2"/>
  <c r="F26" i="2"/>
  <c r="H25" i="2"/>
  <c r="G25" i="2"/>
  <c r="F25" i="2"/>
  <c r="H22" i="2"/>
  <c r="G22" i="2"/>
  <c r="F22" i="2"/>
  <c r="H20" i="2"/>
  <c r="G20" i="2"/>
  <c r="F20" i="2"/>
  <c r="H19" i="2"/>
  <c r="G19" i="2"/>
  <c r="F19" i="2"/>
  <c r="H18" i="2"/>
  <c r="G18" i="2"/>
  <c r="F18" i="2"/>
  <c r="H17" i="2"/>
  <c r="G17" i="2"/>
  <c r="F17" i="2"/>
  <c r="H16" i="2"/>
  <c r="G16" i="2"/>
  <c r="F16" i="2"/>
  <c r="H15" i="2"/>
  <c r="G15" i="2"/>
  <c r="F15" i="2"/>
  <c r="H14" i="2"/>
  <c r="G14" i="2"/>
  <c r="F14" i="2"/>
  <c r="N73" i="1"/>
  <c r="N87" i="1"/>
  <c r="N68" i="1"/>
  <c r="C87" i="1"/>
  <c r="N30" i="1"/>
  <c r="N28" i="1"/>
  <c r="N26" i="1"/>
  <c r="N24" i="1"/>
  <c r="N22" i="1"/>
  <c r="N20" i="1"/>
  <c r="N18" i="1"/>
  <c r="N16" i="1"/>
  <c r="N14" i="1"/>
  <c r="H47" i="1"/>
  <c r="L67" i="1"/>
  <c r="B86" i="1"/>
  <c r="P81" i="1"/>
  <c r="N88" i="1"/>
  <c r="N54" i="1"/>
  <c r="C54" i="1"/>
  <c r="C59" i="1"/>
  <c r="C64" i="1"/>
  <c r="C69" i="1"/>
  <c r="C74" i="1"/>
  <c r="C88" i="1"/>
  <c r="N74" i="1"/>
  <c r="N69" i="1"/>
  <c r="N64" i="1"/>
  <c r="N59" i="1"/>
  <c r="A43" i="1"/>
  <c r="L72" i="1"/>
  <c r="L86" i="1"/>
  <c r="E43" i="1"/>
  <c r="T43" i="1"/>
  <c r="P47" i="1"/>
  <c r="P49" i="1"/>
  <c r="G57" i="2"/>
  <c r="G181" i="2"/>
  <c r="G139" i="2"/>
  <c r="G160" i="2"/>
  <c r="F181" i="2"/>
  <c r="U30" i="1"/>
  <c r="H181" i="2"/>
  <c r="G99" i="2"/>
  <c r="G118" i="2"/>
  <c r="G78" i="2"/>
  <c r="F78" i="2"/>
  <c r="H78" i="2"/>
  <c r="S20" i="1"/>
  <c r="F118" i="2"/>
  <c r="U24" i="1"/>
  <c r="H118" i="2"/>
  <c r="F160" i="2"/>
  <c r="U28" i="1"/>
  <c r="H160" i="2"/>
  <c r="F57" i="2"/>
  <c r="U18" i="1"/>
  <c r="H57" i="2"/>
  <c r="F99" i="2"/>
  <c r="U22" i="1"/>
  <c r="H99" i="2"/>
  <c r="S22" i="1"/>
  <c r="F139" i="2"/>
  <c r="H139" i="2"/>
  <c r="S26" i="1"/>
  <c r="S30" i="1"/>
  <c r="U26" i="1"/>
  <c r="S28" i="1"/>
  <c r="T28" i="1"/>
  <c r="S24" i="1"/>
  <c r="S18" i="1"/>
  <c r="T18" i="1"/>
  <c r="U20" i="1"/>
  <c r="T20" i="1"/>
  <c r="T24" i="1"/>
  <c r="T30" i="1"/>
  <c r="T26" i="1"/>
  <c r="T22" i="1"/>
  <c r="F36" i="2" l="1"/>
  <c r="S16" i="1"/>
  <c r="U16" i="1"/>
  <c r="H13" i="2"/>
  <c r="H8" i="2" s="1"/>
  <c r="F13" i="2"/>
  <c r="G13" i="2"/>
  <c r="G6" i="2" s="1"/>
  <c r="F28" i="1" s="1"/>
  <c r="S14" i="1"/>
  <c r="U14" i="1"/>
  <c r="T16" i="1" l="1"/>
  <c r="F7" i="2"/>
  <c r="F14" i="1" s="1"/>
  <c r="F16" i="1"/>
  <c r="E20" i="1"/>
  <c r="C9" i="2" s="1"/>
  <c r="T14" i="1"/>
  <c r="F12" i="1" l="1"/>
  <c r="F30" i="1"/>
</calcChain>
</file>

<file path=xl/sharedStrings.xml><?xml version="1.0" encoding="utf-8"?>
<sst xmlns="http://schemas.openxmlformats.org/spreadsheetml/2006/main" count="396" uniqueCount="320">
  <si>
    <t>Deckblatt (Seite 1 von 2)</t>
  </si>
  <si>
    <t>Datum Quality Gate Sitzung:</t>
  </si>
  <si>
    <t>Durchführung</t>
  </si>
  <si>
    <t>erstmalig</t>
  </si>
  <si>
    <t>wiederholt</t>
  </si>
  <si>
    <t>Gesamtergebnis</t>
  </si>
  <si>
    <t>Einzelergebnisse</t>
  </si>
  <si>
    <t>Rote Ampel</t>
  </si>
  <si>
    <t>Kapitel</t>
  </si>
  <si>
    <t>Gelbe Ampel</t>
  </si>
  <si>
    <t>Weiterarbeit unter Auflagen der Maßnahmen</t>
  </si>
  <si>
    <t>1. Allgemeines</t>
  </si>
  <si>
    <t>Grüne Ampel</t>
  </si>
  <si>
    <t>Freigabe zur Weiterarbeit erteilt</t>
  </si>
  <si>
    <t>3. Termine</t>
  </si>
  <si>
    <t>Gesamtqualität</t>
  </si>
  <si>
    <t>(Bestandene Kriterien / Gesamtzahl Kriterien)</t>
  </si>
  <si>
    <t>4. Kosten und Finanzierung</t>
  </si>
  <si>
    <t>entfällt</t>
  </si>
  <si>
    <t>7. Technische Themen</t>
  </si>
  <si>
    <t>8. Juristische Themen</t>
  </si>
  <si>
    <t>9. Inbetriebnahme</t>
  </si>
  <si>
    <t>Checklistenpunkte ("erfüllte" Kriterien von allen Kriterien)</t>
  </si>
  <si>
    <t>QG EP</t>
  </si>
  <si>
    <t>Zusammenfassende Beurteilung (optional)</t>
  </si>
  <si>
    <t>Anmerkungen</t>
  </si>
  <si>
    <t>Unterschriftenblatt (Seite 2 von 2)</t>
  </si>
  <si>
    <t>Datum Quality Gate Sitzung</t>
  </si>
  <si>
    <t>Pflichtteilnehmer</t>
  </si>
  <si>
    <t>Optionale Teilnehmer</t>
  </si>
  <si>
    <t>Name</t>
  </si>
  <si>
    <t>Datum</t>
  </si>
  <si>
    <t>Unterschrift</t>
  </si>
  <si>
    <t>Maßnahmenverfolgung durch</t>
  </si>
  <si>
    <t>Maßnahmen bei Roter Ampel</t>
  </si>
  <si>
    <t>Nr</t>
  </si>
  <si>
    <t>Bewertungskriterien</t>
  </si>
  <si>
    <t>Bemerkungen/
Messgröße</t>
  </si>
  <si>
    <t>Berechnungs-spalte P
nicht erfüllt</t>
  </si>
  <si>
    <t>erledigt bis</t>
  </si>
  <si>
    <t>Erledigungsvermerk
(Name, Datum)</t>
  </si>
  <si>
    <t>ja</t>
  </si>
  <si>
    <t>nein</t>
  </si>
  <si>
    <t>1.1</t>
  </si>
  <si>
    <t>1.2</t>
  </si>
  <si>
    <t>1.3</t>
  </si>
  <si>
    <t>1.4</t>
  </si>
  <si>
    <t>K</t>
  </si>
  <si>
    <t>2.1</t>
  </si>
  <si>
    <t>2.2</t>
  </si>
  <si>
    <t>2.3</t>
  </si>
  <si>
    <t>3.2</t>
  </si>
  <si>
    <t>3.3</t>
  </si>
  <si>
    <t>4.1</t>
  </si>
  <si>
    <t>5. Risiko, Chancen und Qualität</t>
  </si>
  <si>
    <t>7.3</t>
  </si>
  <si>
    <t>6.1</t>
  </si>
  <si>
    <t>6.2</t>
  </si>
  <si>
    <t>6.3</t>
  </si>
  <si>
    <t>Projektleiter AN</t>
  </si>
  <si>
    <t>6. Nachträge</t>
  </si>
  <si>
    <t>6.4</t>
  </si>
  <si>
    <t>2. Projektplanung / Projektdurchführung</t>
  </si>
  <si>
    <t>2.4</t>
  </si>
  <si>
    <t>P</t>
  </si>
  <si>
    <t>Zuständig
(Name)</t>
  </si>
  <si>
    <t>Nachfrist / Eskalation</t>
  </si>
  <si>
    <t>1.5</t>
  </si>
  <si>
    <t>1.6</t>
  </si>
  <si>
    <t>1.7</t>
  </si>
  <si>
    <t>2.5</t>
  </si>
  <si>
    <t>3.1</t>
  </si>
  <si>
    <t>3.4</t>
  </si>
  <si>
    <t>3.5</t>
  </si>
  <si>
    <t>5.1</t>
  </si>
  <si>
    <t>5.2</t>
  </si>
  <si>
    <t>7.2</t>
  </si>
  <si>
    <t>7.4</t>
  </si>
  <si>
    <t>7.1</t>
  </si>
  <si>
    <t>Rechengrundlage</t>
  </si>
  <si>
    <t>für Ampelschaltung u.ä.</t>
  </si>
  <si>
    <t>Projektbezeichnung, ggf. Abschnitt</t>
  </si>
  <si>
    <t>Hilfsspalten zur Berechnung</t>
  </si>
  <si>
    <t>Pflicht-/
Kontroll-
punkt (P/K)</t>
  </si>
  <si>
    <t>Kriterium
erfüllt?</t>
  </si>
  <si>
    <t>1.9</t>
  </si>
  <si>
    <t>1.10</t>
  </si>
  <si>
    <t>1.11</t>
  </si>
  <si>
    <t>1.12</t>
  </si>
  <si>
    <t>1.13</t>
  </si>
  <si>
    <t>1.14</t>
  </si>
  <si>
    <t>1.15</t>
  </si>
  <si>
    <t>1.16</t>
  </si>
  <si>
    <t>1.17</t>
  </si>
  <si>
    <t>1.18</t>
  </si>
  <si>
    <t>1.19</t>
  </si>
  <si>
    <t>1.20</t>
  </si>
  <si>
    <t>2.6</t>
  </si>
  <si>
    <t>2.7</t>
  </si>
  <si>
    <t>2.8</t>
  </si>
  <si>
    <t>2.9</t>
  </si>
  <si>
    <t>2.10</t>
  </si>
  <si>
    <t>2.11</t>
  </si>
  <si>
    <t>2.12</t>
  </si>
  <si>
    <t>2.13</t>
  </si>
  <si>
    <t>2.14</t>
  </si>
  <si>
    <t>2.15</t>
  </si>
  <si>
    <t>2.16</t>
  </si>
  <si>
    <t>2.17</t>
  </si>
  <si>
    <t>2.18</t>
  </si>
  <si>
    <t>2.19</t>
  </si>
  <si>
    <t>Berechnungs-spalte K
nicht erfüllt</t>
  </si>
  <si>
    <t>Zählspalte für P oder K gefordert</t>
  </si>
  <si>
    <t>3.6</t>
  </si>
  <si>
    <t>3.7</t>
  </si>
  <si>
    <t>3.8</t>
  </si>
  <si>
    <t>3.9</t>
  </si>
  <si>
    <t>3.10</t>
  </si>
  <si>
    <t>3.11</t>
  </si>
  <si>
    <t>3.12</t>
  </si>
  <si>
    <t>3.13</t>
  </si>
  <si>
    <t>3.14</t>
  </si>
  <si>
    <t>3.15</t>
  </si>
  <si>
    <t>3.16</t>
  </si>
  <si>
    <t>3.17</t>
  </si>
  <si>
    <t>3.18</t>
  </si>
  <si>
    <t>3.19</t>
  </si>
  <si>
    <t>3.20</t>
  </si>
  <si>
    <t>4.2</t>
  </si>
  <si>
    <t>4.3</t>
  </si>
  <si>
    <t>4.4</t>
  </si>
  <si>
    <t>4.5</t>
  </si>
  <si>
    <t>4.6</t>
  </si>
  <si>
    <t>4.7</t>
  </si>
  <si>
    <t>4.8</t>
  </si>
  <si>
    <t>4.9</t>
  </si>
  <si>
    <t>4.10</t>
  </si>
  <si>
    <t>4.11</t>
  </si>
  <si>
    <t>4.12</t>
  </si>
  <si>
    <t>4.13</t>
  </si>
  <si>
    <t>4.14</t>
  </si>
  <si>
    <t>4.15</t>
  </si>
  <si>
    <t>4.16</t>
  </si>
  <si>
    <t>4.17</t>
  </si>
  <si>
    <t>4.18</t>
  </si>
  <si>
    <t>4.19</t>
  </si>
  <si>
    <t>4.20</t>
  </si>
  <si>
    <t>5.5</t>
  </si>
  <si>
    <t>5.6</t>
  </si>
  <si>
    <t>5.7</t>
  </si>
  <si>
    <t>5.8</t>
  </si>
  <si>
    <t>5.9</t>
  </si>
  <si>
    <t>5.10</t>
  </si>
  <si>
    <t>5.11</t>
  </si>
  <si>
    <t>5.12</t>
  </si>
  <si>
    <t>5.13</t>
  </si>
  <si>
    <t>5.14</t>
  </si>
  <si>
    <t>5.15</t>
  </si>
  <si>
    <t>5.16</t>
  </si>
  <si>
    <t>5.17</t>
  </si>
  <si>
    <t>5.18</t>
  </si>
  <si>
    <t>5.19</t>
  </si>
  <si>
    <t>5.20</t>
  </si>
  <si>
    <t>6.5</t>
  </si>
  <si>
    <t>6.6</t>
  </si>
  <si>
    <t>6.7</t>
  </si>
  <si>
    <t>6.8</t>
  </si>
  <si>
    <t>6.9</t>
  </si>
  <si>
    <t>6.10</t>
  </si>
  <si>
    <t>6.11</t>
  </si>
  <si>
    <t>6.12</t>
  </si>
  <si>
    <t>6.13</t>
  </si>
  <si>
    <t>6.14</t>
  </si>
  <si>
    <t>6.15</t>
  </si>
  <si>
    <t>6.16</t>
  </si>
  <si>
    <t>6.17</t>
  </si>
  <si>
    <t>6.18</t>
  </si>
  <si>
    <t>6.19</t>
  </si>
  <si>
    <t>6.20</t>
  </si>
  <si>
    <t>7.5</t>
  </si>
  <si>
    <t>7.6</t>
  </si>
  <si>
    <t>7.7</t>
  </si>
  <si>
    <t>7.8</t>
  </si>
  <si>
    <t>7.9</t>
  </si>
  <si>
    <t>7.10</t>
  </si>
  <si>
    <t>7.11</t>
  </si>
  <si>
    <t>7.12</t>
  </si>
  <si>
    <t>7.13</t>
  </si>
  <si>
    <t>7.14</t>
  </si>
  <si>
    <t>7.15</t>
  </si>
  <si>
    <t>7.16</t>
  </si>
  <si>
    <t>7.17</t>
  </si>
  <si>
    <t>7.18</t>
  </si>
  <si>
    <t>7.19</t>
  </si>
  <si>
    <t>7.20</t>
  </si>
  <si>
    <t>8.1</t>
  </si>
  <si>
    <t>8.2</t>
  </si>
  <si>
    <t>8.3</t>
  </si>
  <si>
    <t>8.4</t>
  </si>
  <si>
    <t>8.5</t>
  </si>
  <si>
    <t>8.6</t>
  </si>
  <si>
    <t>8.7</t>
  </si>
  <si>
    <t>8.8</t>
  </si>
  <si>
    <t>8.9</t>
  </si>
  <si>
    <t>8.10</t>
  </si>
  <si>
    <t>8.11</t>
  </si>
  <si>
    <t>8.12</t>
  </si>
  <si>
    <t>8.13</t>
  </si>
  <si>
    <t>8.14</t>
  </si>
  <si>
    <t>8.15</t>
  </si>
  <si>
    <t>8.16</t>
  </si>
  <si>
    <t>8.17</t>
  </si>
  <si>
    <t>8.18</t>
  </si>
  <si>
    <t>8.19</t>
  </si>
  <si>
    <t>8.20</t>
  </si>
  <si>
    <t>9.1</t>
  </si>
  <si>
    <t>9.2</t>
  </si>
  <si>
    <t>9.3</t>
  </si>
  <si>
    <t>9.4</t>
  </si>
  <si>
    <t>9.5</t>
  </si>
  <si>
    <t>9.6</t>
  </si>
  <si>
    <t>9.7</t>
  </si>
  <si>
    <t>9.8</t>
  </si>
  <si>
    <t>9.9</t>
  </si>
  <si>
    <t>9.10</t>
  </si>
  <si>
    <t>9.11</t>
  </si>
  <si>
    <t>9.12</t>
  </si>
  <si>
    <t>9.13</t>
  </si>
  <si>
    <t>9.14</t>
  </si>
  <si>
    <t>9.15</t>
  </si>
  <si>
    <t>9.16</t>
  </si>
  <si>
    <t>9.17</t>
  </si>
  <si>
    <t>9.18</t>
  </si>
  <si>
    <t>9.19</t>
  </si>
  <si>
    <t>9.20</t>
  </si>
  <si>
    <t>Weiterleitung an 1. Eskalationsebene</t>
  </si>
  <si>
    <t>Weiterleitung an 2. Eskalationsebene</t>
  </si>
  <si>
    <t>Nachfrist zur Mängelbeseitigung bis:</t>
  </si>
  <si>
    <t>Termin Wiederholungssitzung:</t>
  </si>
  <si>
    <t>Vertragsverantwortlicher AG</t>
  </si>
  <si>
    <t>Bauleiter AN</t>
  </si>
  <si>
    <t>Sind alle Pflichtteilnehmer anwesend?</t>
  </si>
  <si>
    <t>ggf. Vertretungsregelung beachten</t>
  </si>
  <si>
    <t>Liegt ein aktualisiertes Projektorganigramm bzw. eine aktuelle Projektbeteiligtenliste vor?</t>
  </si>
  <si>
    <t>AN und AG</t>
  </si>
  <si>
    <t>Liegt eine Geräteliste vor?</t>
  </si>
  <si>
    <t>Sind regelmäßige Besprechungen und deren Teilnehmer vereinbart?</t>
  </si>
  <si>
    <t>Sind der Bauüberwachung die Unterlagen zur vertragskonformen Abwicklung des Projekts übergeben worden?</t>
  </si>
  <si>
    <t>Sind erforderliche Anzeigen termingerecht durchgeführt?</t>
  </si>
  <si>
    <t>Liegt ein Planlaufkonzept vor?</t>
  </si>
  <si>
    <t>Sind die Spartenabfragen aktualisiert?</t>
  </si>
  <si>
    <t>Medienträger</t>
  </si>
  <si>
    <t>Liegen erforderliche Betretungserlaubnisse vor?</t>
  </si>
  <si>
    <t>Liegt eine freigegebene Ausführungsplanung für den Baubeginn vor?</t>
  </si>
  <si>
    <t>Liegen dem AN die vom AG beizustellenden Pläne genehmigt vor?</t>
  </si>
  <si>
    <t>Liegt ein bestätigtes Entsorgungskonzept vor?</t>
  </si>
  <si>
    <t>Liegen genehmigte Betonrezepturen vor?</t>
  </si>
  <si>
    <t>Liegen erforderliche Eignungsnachweise für das eingesetzte Personal vor?</t>
  </si>
  <si>
    <t>Liegen erforderliche Genehmigungen für den Baubeginn vor?</t>
  </si>
  <si>
    <t>Liegt ein aktueller SiGe-Plan und eine schriftlich quittierte Einweisung der beteiligten Firmen in den SiGE-Plan (incl. Baustellenordnung) und in der Örtlichkeit vor?</t>
  </si>
  <si>
    <t>P (ja)</t>
  </si>
  <si>
    <t>P (nein)</t>
  </si>
  <si>
    <t>K (ja)</t>
  </si>
  <si>
    <t>K (nein)</t>
  </si>
  <si>
    <t>Berechnung Deckblatt</t>
  </si>
  <si>
    <t>Gründe für Rote Ampel</t>
  </si>
  <si>
    <t>Mindestens ein Pflichtpunkt nicht erfüllt</t>
  </si>
  <si>
    <t>&gt;50% der Kontrollpunkt nicht erfüllt</t>
  </si>
  <si>
    <t>Erstmalig</t>
  </si>
  <si>
    <t>Wiederholung</t>
  </si>
  <si>
    <t>J</t>
  </si>
  <si>
    <t>N</t>
  </si>
  <si>
    <t>Sind alle ggf. auch geänderte Nachunternehmer vom AG bestätigt?</t>
  </si>
  <si>
    <t>Sind die Kampfmittelsondierungen rechtzeitig eingeleitet /durchgeführt?</t>
  </si>
  <si>
    <t>Sind erforderliche Beweissicherungen rechtzeitig eingeleitet / durchgeführt?</t>
  </si>
  <si>
    <t>Sind erforderliche Erkundungen rechtzeitig eingeleitet / durchgeführt?</t>
  </si>
  <si>
    <t>Wenn Ziffer 2.6 "ja": Sind die Ergebnisse ausreichend um ungehindert die Bauleistung zu erbringen?</t>
  </si>
  <si>
    <t>Liegt ein durchgängiger, mit den baubetrieblichen Anmeldungen und Zwischenterminen gefüllter und dem AG einvernehmlich abgestimmter Bauablaufplan vor?</t>
  </si>
  <si>
    <t>Liegt ein Qualitätssicherungssystem für die Baustelle vor, das ein ungehindertes Arbeiten ermöglicht?</t>
  </si>
  <si>
    <t>Auftragnehmer</t>
  </si>
  <si>
    <t>OE EIU</t>
  </si>
  <si>
    <t>Region</t>
  </si>
  <si>
    <t>Leitender Bauüberwacher  AG</t>
  </si>
  <si>
    <t>Nord</t>
  </si>
  <si>
    <t>Ost</t>
  </si>
  <si>
    <t>Südost</t>
  </si>
  <si>
    <t>VDE8</t>
  </si>
  <si>
    <t>Süd</t>
  </si>
  <si>
    <t>Südwest</t>
  </si>
  <si>
    <t>West</t>
  </si>
  <si>
    <t>Mitte</t>
  </si>
  <si>
    <t>iTWO-Vertragsnr.</t>
  </si>
  <si>
    <t>Maßnahme (bei "nein")
Begründung (bei "entfällt")
Dokument (bei Bedarf bei "ja")</t>
  </si>
  <si>
    <t>entfällt bei keinen Leistungsänderungen</t>
  </si>
  <si>
    <t>Wenn 6.2 ja: Wurde hinsichtlich der Abweichungen vom vertraglich vereinbarten Bau-Soll eine Einigung zwischen AN und AG erzielt bzw. eine Entscheidung durch den AG getroffen?</t>
  </si>
  <si>
    <t>Wurden aus dem vom AN vorgelegten Bauzeitenplan und der  Ausführungsplansatz- / Planlieferliste bzw. aus den bereits vorliegenden Teilen der Ausführungsplanung Leistungsänderungen gegenüber dem vertraglich vereinbarten Bau-Soll erkannt und dem AG schriftlich mitgeteilt?</t>
  </si>
  <si>
    <t xml:space="preserve">Sind die weiteren QG Termine abgestimmt? </t>
  </si>
  <si>
    <t>Liegen für das Nachtragsmanagement erforderliche Zugangsvoraussetzungen zur Nachtragsdatenbank, vor NTP?</t>
  </si>
  <si>
    <t>Liegen für die Erstellung der Sicherungspläne 
notwendige Berechtigungen und 
Zugangsvoraussetzungen im digitalen SiPla-Workflow vor?</t>
  </si>
  <si>
    <t>bei DB S&amp;S: Ist insbesondere der Einsatz der Projektkommunikationsplattform (PKP) ausreichend bekannt?</t>
  </si>
  <si>
    <t>bei DB S&amp;S: Liegt zusätzlich auch das BIM-Modell "Gesamtmodell Stufe 2" vor soweit BIM beauftragt wurde?</t>
  </si>
  <si>
    <t>bei DB S&amp;S: Liegen zusätzlich auch die BIM-Modelle vor soweit BIM beauftragt wurde.</t>
  </si>
  <si>
    <t>BÜ
bei DB S&amp;S: zusätzlich auch die BIM-Modelle soweit BIM beauftragt wurde.</t>
  </si>
  <si>
    <t>Sind die Materialbeistellungen des AG (z. B. Weichen, Schienen, Schwellen, Schotter, Kleineisen) termingerecht verbindlich sichergestellt?</t>
  </si>
  <si>
    <t>Werden alle Auflagen aus dem Planrechtverfahren und sonstige Auflagen eingehalten?</t>
  </si>
  <si>
    <t>Sind erforderliche Prüf- und Kontrollinstanzen benannt und so beauftragt, dass ein reibungsloser Ablauf sämtlicher Terminplanvorgänge gewährleistet ist.</t>
  </si>
  <si>
    <t>Sind die baubetrieblichen Anmeldungen so erfolgt, dass ein reibungsloser Ablauf sämtlicher Terminplanvorgänge gewährleistet ist.</t>
  </si>
  <si>
    <t>Liegen die notwendigen öffentlichen Genehmigungen und Schutzschriften vor und sind die Anlieger entsprechend der örtlichen Vorschriften informiert.</t>
  </si>
  <si>
    <t>Gibt es eine zwischen AN Bau und PL abgestimmte Übersicht des voraussichtlichen Mittelabflußes?</t>
  </si>
  <si>
    <t>Ist das Vertragsverhältnis frei von ungeklärter Bedenken- / Behinderungssachverhalte?</t>
  </si>
  <si>
    <t>Liegen für die Planverwaltung erforderliche Zugangsvoraussetzung zur digitalen Datenbanken, bspw. EPLASS in ausreichender Anzahl vor?
Alternative: Ist der Einsatz von digitalen Workflows im Projekt ausreichend bekannt und sind die notwendigen Zugangsvoraussetzungen für die Beteiligten sichergestellt?</t>
  </si>
  <si>
    <t>Liegen die erforderlichen UiG's und ZIE's sowie die Nachweise für einzubauenden Materalien für den Baubeginn vor und sind die weiteren UIG und ZIE inhaltlich abgestimmt und Termine für die Einreichung vereinbart?</t>
  </si>
  <si>
    <t>Vorstellung
Ausführungskonzept (z. B. Logistik-und Abwicklungskonzept)</t>
  </si>
  <si>
    <t>1.8</t>
  </si>
  <si>
    <t>iTWO-Projektnr.</t>
  </si>
  <si>
    <t>Damit eine durchgeführte QG-AN Sitzung korrekt im Monitoring erfasst werden kann, 
müssen die iTWO-Projektnummer und die iTWO-Vertragsnummer in der QG AN-Checkliste korrekt angegeben werden. Und Zudem muss das Datum der QG AN-Sitzung gepflegt werden.</t>
  </si>
  <si>
    <r>
      <t>Für die</t>
    </r>
    <r>
      <rPr>
        <b/>
        <sz val="14"/>
        <color theme="0"/>
        <rFont val="Arial"/>
        <family val="2"/>
      </rPr>
      <t xml:space="preserve"> iTWO-Projektnummer</t>
    </r>
    <r>
      <rPr>
        <sz val="14"/>
        <color theme="0"/>
        <rFont val="Arial"/>
        <family val="2"/>
      </rPr>
      <t xml:space="preserve"> klicken Sie in iTWO in der linken Baumstruktur ganz oben auf die Nummer und kopieren Sie 
die Schlüsselnummer (ggf. alphanumerisch) rechts im Eigenschaftenfenster.</t>
    </r>
  </si>
  <si>
    <t>iTWO</t>
  </si>
  <si>
    <t>Checkliste</t>
  </si>
  <si>
    <r>
      <t xml:space="preserve">Für die </t>
    </r>
    <r>
      <rPr>
        <b/>
        <sz val="14"/>
        <color theme="0"/>
        <rFont val="Arial"/>
        <family val="2"/>
      </rPr>
      <t>iTWO-Vertragsnummer</t>
    </r>
    <r>
      <rPr>
        <sz val="14"/>
        <color theme="0"/>
        <rFont val="Arial"/>
        <family val="2"/>
      </rPr>
      <t xml:space="preserve"> klicken Sie in iTWO in der linken Baumstruktur auf die Vergabeeinheit und kopieren Sie 
die Schlüsselnummer (ggf. alphanumerisch) rechts im Eigenschaftenfenster.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</si>
</sst>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spätester Termin &quot;dd/mm/yyyy&quot;)&quot;"/>
  </numFmts>
  <fonts count="29" x14ac:knownFonts="1">
    <font>
      <sz val="10"/>
      <name val="Arial"/>
      <family val="2"/>
    </font>
    <font>
      <sz val="8"/>
      <name val="Arial"/>
      <family val="2"/>
    </font>
    <font>
      <sz val="11"/>
      <name val="Arial"/>
      <family val="2"/>
    </font>
    <font>
      <b/>
      <sz val="11"/>
      <color indexed="9"/>
      <name val="DB Office"/>
      <family val="2"/>
    </font>
    <font>
      <b/>
      <sz val="11"/>
      <name val="Arial"/>
      <family val="2"/>
    </font>
    <font>
      <sz val="11"/>
      <color indexed="9"/>
      <name val="DB Office"/>
      <family val="2"/>
    </font>
    <font>
      <sz val="11"/>
      <color indexed="9"/>
      <name val="Arial"/>
      <family val="2"/>
    </font>
    <font>
      <sz val="11"/>
      <name val="DB Office"/>
      <family val="2"/>
    </font>
    <font>
      <b/>
      <sz val="11"/>
      <name val="DB Office"/>
      <family val="2"/>
    </font>
    <font>
      <b/>
      <i/>
      <sz val="11"/>
      <name val="DB Office"/>
      <family val="2"/>
    </font>
    <font>
      <i/>
      <sz val="11"/>
      <name val="DB Office"/>
      <family val="2"/>
    </font>
    <font>
      <b/>
      <sz val="10"/>
      <color indexed="9"/>
      <name val="DB Office"/>
      <family val="2"/>
    </font>
    <font>
      <b/>
      <sz val="10"/>
      <name val="DB Office"/>
      <family val="2"/>
    </font>
    <font>
      <sz val="10"/>
      <name val="DB Office"/>
      <family val="2"/>
    </font>
    <font>
      <sz val="10"/>
      <name val="Arial"/>
      <family val="2"/>
    </font>
    <font>
      <sz val="10"/>
      <color indexed="23"/>
      <name val="Arial"/>
      <family val="2"/>
    </font>
    <font>
      <sz val="10"/>
      <color indexed="23"/>
      <name val="DB Office"/>
      <family val="2"/>
    </font>
    <font>
      <b/>
      <sz val="10"/>
      <color indexed="9"/>
      <name val="Arial"/>
      <family val="2"/>
    </font>
    <font>
      <b/>
      <sz val="11"/>
      <color indexed="9"/>
      <name val="Arial"/>
      <family val="2"/>
    </font>
    <font>
      <b/>
      <sz val="11"/>
      <color indexed="23"/>
      <name val="DB Office"/>
      <family val="2"/>
    </font>
    <font>
      <b/>
      <sz val="8"/>
      <color indexed="23"/>
      <name val="DB Office"/>
      <family val="2"/>
    </font>
    <font>
      <sz val="14"/>
      <name val="DB Office"/>
      <family val="2"/>
    </font>
    <font>
      <i/>
      <sz val="9"/>
      <name val="DB Office"/>
      <family val="2"/>
    </font>
    <font>
      <sz val="11"/>
      <color theme="0" tint="-0.34998626667073579"/>
      <name val="Arial"/>
      <family val="2"/>
    </font>
    <font>
      <sz val="10"/>
      <color theme="0" tint="-0.34998626667073579"/>
      <name val="Arial"/>
      <family val="2"/>
    </font>
    <font>
      <b/>
      <sz val="14"/>
      <name val="Arial"/>
      <family val="2"/>
    </font>
    <font>
      <sz val="14"/>
      <color theme="0"/>
      <name val="Arial"/>
      <family val="2"/>
    </font>
    <font>
      <b/>
      <sz val="14"/>
      <color theme="0"/>
      <name val="Arial"/>
      <family val="2"/>
    </font>
    <font>
      <b/>
      <sz val="10"/>
      <name val="Arial"/>
      <family val="2"/>
    </font>
  </fonts>
  <fills count="13">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0"/>
        <bgColor indexed="60"/>
      </patternFill>
    </fill>
    <fill>
      <patternFill patternType="solid">
        <fgColor indexed="43"/>
        <bgColor indexed="64"/>
      </patternFill>
    </fill>
    <fill>
      <patternFill patternType="solid">
        <fgColor indexed="23"/>
        <bgColor indexed="55"/>
      </patternFill>
    </fill>
    <fill>
      <patternFill patternType="solid">
        <fgColor indexed="55"/>
        <bgColor indexed="23"/>
      </patternFill>
    </fill>
    <fill>
      <patternFill patternType="solid">
        <fgColor indexed="63"/>
        <bgColor indexed="59"/>
      </patternFill>
    </fill>
    <fill>
      <patternFill patternType="solid">
        <fgColor indexed="10"/>
        <bgColor indexed="64"/>
      </patternFill>
    </fill>
    <fill>
      <patternFill patternType="solid">
        <fgColor rgb="FFFFFF00"/>
        <bgColor indexed="64"/>
      </patternFill>
    </fill>
    <fill>
      <patternFill patternType="solid">
        <fgColor rgb="FF0070C0"/>
        <bgColor indexed="64"/>
      </patternFill>
    </fill>
    <fill>
      <patternFill patternType="solid">
        <fgColor rgb="FFFFC000"/>
        <bgColor indexed="64"/>
      </patternFill>
    </fill>
  </fills>
  <borders count="68">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dotted">
        <color indexed="8"/>
      </left>
      <right style="dotted">
        <color indexed="8"/>
      </right>
      <top style="thin">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dotted">
        <color indexed="8"/>
      </right>
      <top style="dotted">
        <color indexed="8"/>
      </top>
      <bottom/>
      <diagonal/>
    </border>
    <border>
      <left/>
      <right style="dotted">
        <color indexed="64"/>
      </right>
      <top style="dotted">
        <color indexed="8"/>
      </top>
      <bottom/>
      <diagonal/>
    </border>
    <border>
      <left style="dotted">
        <color indexed="64"/>
      </left>
      <right style="dotted">
        <color indexed="64"/>
      </right>
      <top style="dotted">
        <color indexed="8"/>
      </top>
      <bottom/>
      <diagonal/>
    </border>
    <border>
      <left style="dotted">
        <color indexed="64"/>
      </left>
      <right/>
      <top style="dotted">
        <color indexed="8"/>
      </top>
      <bottom/>
      <diagonal/>
    </border>
    <border>
      <left/>
      <right style="medium">
        <color indexed="64"/>
      </right>
      <top/>
      <bottom style="medium">
        <color indexed="64"/>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dotted">
        <color indexed="8"/>
      </right>
      <top style="thin">
        <color indexed="8"/>
      </top>
      <bottom style="dotted">
        <color indexed="8"/>
      </bottom>
      <diagonal/>
    </border>
    <border>
      <left style="dotted">
        <color indexed="8"/>
      </left>
      <right style="thin">
        <color indexed="64"/>
      </right>
      <top style="thin">
        <color indexed="8"/>
      </top>
      <bottom style="dotted">
        <color indexed="8"/>
      </bottom>
      <diagonal/>
    </border>
    <border>
      <left style="thin">
        <color indexed="64"/>
      </left>
      <right style="dotted">
        <color indexed="8"/>
      </right>
      <top style="dotted">
        <color indexed="8"/>
      </top>
      <bottom style="dotted">
        <color indexed="8"/>
      </bottom>
      <diagonal/>
    </border>
    <border>
      <left style="dotted">
        <color indexed="8"/>
      </left>
      <right style="thin">
        <color indexed="64"/>
      </right>
      <top style="dotted">
        <color indexed="8"/>
      </top>
      <bottom style="dotted">
        <color indexed="8"/>
      </bottom>
      <diagonal/>
    </border>
    <border>
      <left style="thin">
        <color indexed="64"/>
      </left>
      <right style="dotted">
        <color indexed="8"/>
      </right>
      <top style="dotted">
        <color indexed="8"/>
      </top>
      <bottom/>
      <diagonal/>
    </border>
    <border>
      <left style="dotted">
        <color indexed="8"/>
      </left>
      <right style="thin">
        <color indexed="64"/>
      </right>
      <top style="dotted">
        <color indexed="8"/>
      </top>
      <bottom/>
      <diagonal/>
    </border>
    <border>
      <left style="thin">
        <color indexed="64"/>
      </left>
      <right/>
      <top/>
      <bottom/>
      <diagonal/>
    </border>
    <border>
      <left/>
      <right style="thin">
        <color indexed="64"/>
      </right>
      <top/>
      <bottom/>
      <diagonal/>
    </border>
    <border>
      <left/>
      <right/>
      <top style="hair">
        <color indexed="8"/>
      </top>
      <bottom style="hair">
        <color indexed="8"/>
      </bottom>
      <diagonal/>
    </border>
    <border>
      <left/>
      <right/>
      <top/>
      <bottom style="hair">
        <color indexed="8"/>
      </bottom>
      <diagonal/>
    </border>
    <border>
      <left style="thin">
        <color indexed="8"/>
      </left>
      <right/>
      <top style="thin">
        <color indexed="8"/>
      </top>
      <bottom style="thin">
        <color indexed="8"/>
      </bottom>
      <diagonal/>
    </border>
    <border>
      <left/>
      <right/>
      <top style="hair">
        <color indexed="64"/>
      </top>
      <bottom/>
      <diagonal/>
    </border>
    <border>
      <left style="medium">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bottom style="thin">
        <color indexed="8"/>
      </bottom>
      <diagonal/>
    </border>
    <border>
      <left style="thin">
        <color indexed="8"/>
      </left>
      <right style="thin">
        <color indexed="8"/>
      </right>
      <top style="thin">
        <color indexed="64"/>
      </top>
      <bottom/>
      <diagonal/>
    </border>
    <border>
      <left style="thin">
        <color indexed="64"/>
      </left>
      <right/>
      <top/>
      <bottom style="thin">
        <color indexed="8"/>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8"/>
      </left>
      <right/>
      <top/>
      <bottom style="thin">
        <color indexed="64"/>
      </bottom>
      <diagonal/>
    </border>
  </borders>
  <cellStyleXfs count="2">
    <xf numFmtId="0" fontId="0" fillId="0" borderId="0"/>
    <xf numFmtId="0" fontId="1" fillId="0" borderId="0"/>
  </cellStyleXfs>
  <cellXfs count="255">
    <xf numFmtId="0" fontId="0" fillId="0" borderId="0" xfId="0"/>
    <xf numFmtId="0" fontId="2" fillId="0" borderId="0" xfId="0" applyFont="1" applyAlignment="1" applyProtection="1">
      <alignment vertical="center"/>
    </xf>
    <xf numFmtId="0" fontId="4" fillId="0" borderId="0" xfId="0" applyFont="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7" fillId="2" borderId="0" xfId="0" applyFont="1" applyFill="1" applyBorder="1" applyAlignment="1" applyProtection="1">
      <alignment horizontal="right" vertical="center" wrapText="1"/>
    </xf>
    <xf numFmtId="0" fontId="8" fillId="0" borderId="1" xfId="0" applyFont="1" applyFill="1" applyBorder="1" applyAlignment="1" applyProtection="1">
      <alignment horizontal="center" vertical="center"/>
      <protection locked="0"/>
    </xf>
    <xf numFmtId="0" fontId="2" fillId="0" borderId="0" xfId="0" applyFont="1" applyFill="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0" fontId="7" fillId="2" borderId="0" xfId="0" applyFont="1" applyFill="1" applyBorder="1" applyAlignment="1" applyProtection="1">
      <alignment horizontal="right" vertical="center"/>
    </xf>
    <xf numFmtId="0" fontId="5" fillId="2" borderId="1"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5" fillId="2" borderId="2" xfId="0" applyFont="1" applyFill="1" applyBorder="1" applyAlignment="1" applyProtection="1">
      <alignment vertical="center"/>
    </xf>
    <xf numFmtId="0" fontId="2" fillId="0" borderId="0" xfId="0" applyFont="1" applyBorder="1" applyAlignment="1" applyProtection="1">
      <alignment vertical="center"/>
    </xf>
    <xf numFmtId="0" fontId="7" fillId="2" borderId="1"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5" fillId="2" borderId="3"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right" vertical="center" wrapText="1"/>
    </xf>
    <xf numFmtId="14" fontId="7" fillId="2" borderId="0" xfId="0" applyNumberFormat="1" applyFont="1" applyFill="1" applyBorder="1" applyAlignment="1" applyProtection="1">
      <alignment horizontal="left" vertical="center"/>
    </xf>
    <xf numFmtId="0" fontId="8"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7"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14" fontId="7" fillId="2" borderId="0" xfId="0" applyNumberFormat="1"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left" wrapText="1"/>
    </xf>
    <xf numFmtId="0" fontId="2" fillId="0" borderId="0" xfId="0" applyFont="1" applyAlignment="1" applyProtection="1"/>
    <xf numFmtId="0" fontId="7" fillId="2" borderId="0" xfId="0" applyFont="1" applyFill="1" applyBorder="1" applyAlignment="1" applyProtection="1">
      <alignment horizontal="left" vertical="top"/>
    </xf>
    <xf numFmtId="0" fontId="7" fillId="2" borderId="0" xfId="0" applyFont="1" applyFill="1" applyBorder="1" applyAlignment="1" applyProtection="1">
      <alignment vertical="top"/>
    </xf>
    <xf numFmtId="14" fontId="7" fillId="2" borderId="0" xfId="0" applyNumberFormat="1" applyFont="1" applyFill="1" applyBorder="1" applyAlignment="1" applyProtection="1">
      <alignment horizontal="left" vertical="top"/>
    </xf>
    <xf numFmtId="14" fontId="7" fillId="2" borderId="4" xfId="0" applyNumberFormat="1" applyFont="1" applyFill="1" applyBorder="1" applyAlignment="1" applyProtection="1">
      <alignment horizontal="left" vertical="top"/>
    </xf>
    <xf numFmtId="0" fontId="7" fillId="2" borderId="4"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2" fillId="0" borderId="0" xfId="0" applyFont="1" applyAlignment="1" applyProtection="1">
      <alignment vertical="top"/>
    </xf>
    <xf numFmtId="0" fontId="10" fillId="2" borderId="0" xfId="0" applyFont="1" applyFill="1" applyBorder="1" applyAlignment="1" applyProtection="1">
      <alignment horizontal="left" vertical="center"/>
    </xf>
    <xf numFmtId="0" fontId="4" fillId="0" borderId="0" xfId="0" applyFont="1" applyAlignment="1" applyProtection="1">
      <alignment vertical="top"/>
    </xf>
    <xf numFmtId="0" fontId="7" fillId="2" borderId="0" xfId="0" applyFont="1" applyFill="1" applyBorder="1" applyAlignment="1" applyProtection="1">
      <alignment horizontal="left"/>
    </xf>
    <xf numFmtId="0" fontId="8" fillId="2" borderId="0" xfId="0" applyFont="1" applyFill="1" applyBorder="1" applyAlignment="1" applyProtection="1">
      <alignment horizontal="left" vertical="center"/>
    </xf>
    <xf numFmtId="0" fontId="13" fillId="0" borderId="5"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left" vertical="top" wrapText="1"/>
      <protection locked="0"/>
    </xf>
    <xf numFmtId="14" fontId="13" fillId="0" borderId="5" xfId="0" applyNumberFormat="1" applyFont="1" applyFill="1" applyBorder="1" applyAlignment="1" applyProtection="1">
      <alignment horizontal="left" vertical="top" wrapText="1"/>
      <protection locked="0"/>
    </xf>
    <xf numFmtId="0" fontId="7" fillId="2" borderId="5" xfId="0" applyNumberFormat="1"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7" fillId="2" borderId="6" xfId="0" applyNumberFormat="1" applyFont="1" applyFill="1" applyBorder="1" applyAlignment="1" applyProtection="1">
      <alignment horizontal="center" vertical="center"/>
    </xf>
    <xf numFmtId="14" fontId="7" fillId="2" borderId="0" xfId="0" applyNumberFormat="1" applyFont="1" applyFill="1" applyBorder="1" applyAlignment="1" applyProtection="1"/>
    <xf numFmtId="0" fontId="7" fillId="2" borderId="7" xfId="0" applyFont="1" applyFill="1" applyBorder="1" applyAlignment="1" applyProtection="1">
      <alignment vertical="center"/>
    </xf>
    <xf numFmtId="0" fontId="7" fillId="2" borderId="7" xfId="0" applyFont="1" applyFill="1" applyBorder="1" applyAlignment="1" applyProtection="1">
      <alignment horizontal="right" vertical="center" wrapText="1"/>
    </xf>
    <xf numFmtId="0" fontId="7" fillId="2" borderId="7" xfId="0" applyFont="1" applyFill="1" applyBorder="1" applyAlignment="1" applyProtection="1">
      <alignment horizontal="center" vertical="center"/>
    </xf>
    <xf numFmtId="0" fontId="7" fillId="2" borderId="7" xfId="0" applyNumberFormat="1" applyFont="1" applyFill="1" applyBorder="1" applyAlignment="1" applyProtection="1">
      <alignment horizontal="center" vertical="center"/>
    </xf>
    <xf numFmtId="0" fontId="7" fillId="2" borderId="7" xfId="0" applyNumberFormat="1" applyFont="1" applyFill="1" applyBorder="1" applyAlignment="1" applyProtection="1">
      <alignment horizontal="left" vertical="center"/>
    </xf>
    <xf numFmtId="0" fontId="7" fillId="2" borderId="8" xfId="0" applyFont="1" applyFill="1" applyBorder="1" applyAlignment="1" applyProtection="1">
      <alignment vertical="center" wrapText="1"/>
    </xf>
    <xf numFmtId="0" fontId="8" fillId="2" borderId="0" xfId="0" applyFont="1" applyFill="1" applyBorder="1" applyAlignment="1" applyProtection="1"/>
    <xf numFmtId="0" fontId="7" fillId="2" borderId="7"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xf>
    <xf numFmtId="0" fontId="7" fillId="2" borderId="7" xfId="0" applyFont="1" applyFill="1" applyBorder="1" applyAlignment="1" applyProtection="1">
      <alignment horizontal="left" wrapText="1"/>
    </xf>
    <xf numFmtId="0" fontId="7" fillId="2" borderId="7" xfId="0" applyFont="1" applyFill="1" applyBorder="1" applyAlignment="1" applyProtection="1">
      <alignment horizontal="left" vertical="top" wrapText="1"/>
    </xf>
    <xf numFmtId="0" fontId="7" fillId="2" borderId="9" xfId="0" applyFont="1" applyFill="1" applyBorder="1" applyAlignment="1" applyProtection="1">
      <alignment vertical="center"/>
    </xf>
    <xf numFmtId="0" fontId="7" fillId="2" borderId="9" xfId="0" applyFont="1" applyFill="1" applyBorder="1" applyAlignment="1" applyProtection="1">
      <alignment horizontal="center" vertical="center"/>
    </xf>
    <xf numFmtId="0" fontId="2" fillId="3" borderId="0" xfId="0" applyFont="1" applyFill="1" applyAlignment="1" applyProtection="1">
      <alignment vertical="center"/>
    </xf>
    <xf numFmtId="0" fontId="6" fillId="3" borderId="10" xfId="0" applyFont="1" applyFill="1" applyBorder="1" applyAlignment="1" applyProtection="1">
      <alignment vertical="center"/>
    </xf>
    <xf numFmtId="0" fontId="2" fillId="3" borderId="10" xfId="0" applyFont="1" applyFill="1" applyBorder="1" applyAlignment="1" applyProtection="1">
      <alignment vertical="center"/>
    </xf>
    <xf numFmtId="0" fontId="4" fillId="3" borderId="10" xfId="0" applyFont="1" applyFill="1" applyBorder="1" applyAlignment="1" applyProtection="1">
      <alignment vertical="center"/>
    </xf>
    <xf numFmtId="0" fontId="2" fillId="3" borderId="10" xfId="0" applyFont="1" applyFill="1" applyBorder="1" applyAlignment="1" applyProtection="1"/>
    <xf numFmtId="0" fontId="2" fillId="3" borderId="10" xfId="0" applyFont="1" applyFill="1" applyBorder="1" applyAlignment="1" applyProtection="1">
      <alignment vertical="top"/>
    </xf>
    <xf numFmtId="0" fontId="2" fillId="3" borderId="11" xfId="0" applyFont="1" applyFill="1" applyBorder="1" applyAlignment="1" applyProtection="1">
      <alignment vertical="center"/>
    </xf>
    <xf numFmtId="0" fontId="13" fillId="2" borderId="0" xfId="0" applyFont="1" applyFill="1" applyBorder="1" applyAlignment="1" applyProtection="1">
      <alignment horizontal="left" wrapText="1"/>
    </xf>
    <xf numFmtId="0" fontId="13" fillId="0" borderId="0" xfId="0" applyFont="1" applyFill="1" applyBorder="1" applyAlignment="1" applyProtection="1">
      <alignment horizontal="center" wrapText="1"/>
    </xf>
    <xf numFmtId="0" fontId="18" fillId="0" borderId="0" xfId="0" applyFont="1" applyAlignment="1" applyProtection="1">
      <alignment horizontal="center" vertical="center"/>
    </xf>
    <xf numFmtId="0" fontId="17" fillId="0" borderId="0" xfId="0" applyFont="1" applyAlignment="1" applyProtection="1">
      <alignment horizontal="center"/>
    </xf>
    <xf numFmtId="0" fontId="14" fillId="0" borderId="0" xfId="0" applyFont="1" applyProtection="1"/>
    <xf numFmtId="0" fontId="15" fillId="5" borderId="0" xfId="0" applyFont="1" applyFill="1" applyProtection="1"/>
    <xf numFmtId="0" fontId="17" fillId="0" borderId="0" xfId="0" applyFont="1" applyAlignment="1" applyProtection="1">
      <alignment vertical="center"/>
    </xf>
    <xf numFmtId="0" fontId="15" fillId="5" borderId="12" xfId="0" applyFont="1" applyFill="1" applyBorder="1" applyAlignment="1" applyProtection="1">
      <alignment horizontal="center"/>
    </xf>
    <xf numFmtId="0" fontId="15" fillId="0" borderId="0" xfId="0" applyFont="1" applyFill="1" applyProtection="1"/>
    <xf numFmtId="0" fontId="15" fillId="5" borderId="13" xfId="0" applyFont="1" applyFill="1" applyBorder="1" applyAlignment="1" applyProtection="1">
      <alignment horizontal="center"/>
    </xf>
    <xf numFmtId="0" fontId="16" fillId="5" borderId="13" xfId="0" applyFont="1" applyFill="1" applyBorder="1" applyAlignment="1" applyProtection="1">
      <alignment horizontal="center" vertical="top" wrapText="1"/>
    </xf>
    <xf numFmtId="0" fontId="16" fillId="0" borderId="13" xfId="0" applyFont="1" applyFill="1" applyBorder="1" applyAlignment="1" applyProtection="1">
      <alignment horizontal="center" vertical="top" wrapText="1"/>
    </xf>
    <xf numFmtId="14" fontId="16" fillId="5" borderId="13" xfId="0" applyNumberFormat="1" applyFont="1" applyFill="1" applyBorder="1" applyAlignment="1" applyProtection="1">
      <alignment horizontal="center" vertical="top" wrapText="1"/>
    </xf>
    <xf numFmtId="0" fontId="16" fillId="5" borderId="14" xfId="0" applyFont="1" applyFill="1" applyBorder="1" applyAlignment="1" applyProtection="1">
      <alignment horizontal="center" vertical="top" wrapText="1"/>
    </xf>
    <xf numFmtId="0" fontId="16" fillId="0" borderId="14" xfId="0" applyFont="1" applyFill="1" applyBorder="1" applyAlignment="1" applyProtection="1">
      <alignment horizontal="center" vertical="top" wrapText="1"/>
    </xf>
    <xf numFmtId="14" fontId="16" fillId="5" borderId="14" xfId="0" applyNumberFormat="1" applyFont="1" applyFill="1" applyBorder="1" applyAlignment="1" applyProtection="1">
      <alignment horizontal="center" vertical="top" wrapText="1"/>
    </xf>
    <xf numFmtId="0" fontId="13" fillId="2" borderId="0" xfId="0" applyFont="1" applyFill="1" applyBorder="1" applyAlignment="1" applyProtection="1">
      <alignment horizontal="center" wrapText="1"/>
    </xf>
    <xf numFmtId="0" fontId="16" fillId="5" borderId="15" xfId="0" applyFont="1" applyFill="1" applyBorder="1" applyAlignment="1" applyProtection="1">
      <alignment horizontal="center" wrapText="1"/>
    </xf>
    <xf numFmtId="0" fontId="16" fillId="5" borderId="16" xfId="0" applyFont="1" applyFill="1" applyBorder="1" applyAlignment="1" applyProtection="1">
      <alignment horizontal="center" wrapText="1"/>
    </xf>
    <xf numFmtId="0" fontId="16" fillId="5" borderId="17" xfId="0" applyFont="1" applyFill="1" applyBorder="1" applyAlignment="1" applyProtection="1">
      <alignment horizontal="center" wrapText="1"/>
    </xf>
    <xf numFmtId="14" fontId="13" fillId="2" borderId="0" xfId="0" applyNumberFormat="1" applyFont="1" applyFill="1" applyBorder="1" applyAlignment="1" applyProtection="1">
      <alignment horizontal="center" wrapText="1"/>
    </xf>
    <xf numFmtId="0" fontId="14" fillId="0" borderId="0" xfId="0" applyFont="1" applyAlignment="1" applyProtection="1"/>
    <xf numFmtId="49" fontId="13" fillId="0" borderId="5" xfId="0" applyNumberFormat="1"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5" xfId="0" applyFont="1" applyFill="1" applyBorder="1" applyAlignment="1" applyProtection="1">
      <alignment horizontal="center" vertical="top" wrapText="1"/>
    </xf>
    <xf numFmtId="0" fontId="14" fillId="0" borderId="0" xfId="0" applyFont="1" applyFill="1" applyProtection="1"/>
    <xf numFmtId="0" fontId="13" fillId="0" borderId="0" xfId="0" applyFont="1" applyFill="1" applyBorder="1" applyAlignment="1" applyProtection="1">
      <alignment horizontal="left" wrapText="1"/>
    </xf>
    <xf numFmtId="14" fontId="13" fillId="0" borderId="0" xfId="0" applyNumberFormat="1" applyFont="1" applyFill="1" applyBorder="1" applyAlignment="1" applyProtection="1">
      <alignment horizontal="center" wrapText="1"/>
    </xf>
    <xf numFmtId="0" fontId="14" fillId="0" borderId="0" xfId="0" applyFont="1" applyFill="1" applyAlignment="1" applyProtection="1"/>
    <xf numFmtId="0" fontId="13" fillId="0" borderId="5" xfId="0" applyFont="1" applyFill="1" applyBorder="1" applyAlignment="1" applyProtection="1">
      <alignment vertical="top" wrapText="1"/>
    </xf>
    <xf numFmtId="0" fontId="14" fillId="3" borderId="0" xfId="0" applyFont="1" applyFill="1" applyProtection="1"/>
    <xf numFmtId="0" fontId="7" fillId="2" borderId="9" xfId="0" applyFont="1" applyFill="1" applyBorder="1" applyAlignment="1" applyProtection="1">
      <alignment horizontal="right" vertical="center" wrapText="1"/>
    </xf>
    <xf numFmtId="0" fontId="7" fillId="2" borderId="18" xfId="0" applyFont="1" applyFill="1" applyBorder="1" applyAlignment="1" applyProtection="1">
      <alignment horizontal="right" vertical="center" wrapText="1"/>
    </xf>
    <xf numFmtId="0" fontId="16" fillId="0" borderId="16" xfId="0" applyFont="1" applyFill="1" applyBorder="1" applyAlignment="1" applyProtection="1">
      <alignment horizontal="center" wrapText="1"/>
    </xf>
    <xf numFmtId="49" fontId="11" fillId="6" borderId="19" xfId="0" applyNumberFormat="1" applyFont="1" applyFill="1" applyBorder="1" applyAlignment="1" applyProtection="1">
      <alignment horizontal="center" vertical="center" wrapText="1"/>
    </xf>
    <xf numFmtId="0" fontId="11" fillId="6" borderId="20" xfId="0" applyFont="1" applyFill="1" applyBorder="1" applyAlignment="1" applyProtection="1">
      <alignment horizontal="center" vertical="center" wrapText="1"/>
    </xf>
    <xf numFmtId="0" fontId="11" fillId="6" borderId="21" xfId="0" applyFont="1" applyFill="1" applyBorder="1" applyAlignment="1" applyProtection="1">
      <alignment horizontal="center" vertical="center" wrapText="1"/>
    </xf>
    <xf numFmtId="0" fontId="20" fillId="5" borderId="22" xfId="0" applyFont="1" applyFill="1" applyBorder="1" applyAlignment="1" applyProtection="1">
      <alignment horizontal="center" vertical="center" wrapText="1"/>
    </xf>
    <xf numFmtId="14" fontId="11" fillId="6" borderId="21" xfId="0" applyNumberFormat="1" applyFont="1" applyFill="1" applyBorder="1" applyAlignment="1" applyProtection="1">
      <alignment horizontal="center" vertical="center" wrapText="1"/>
    </xf>
    <xf numFmtId="0" fontId="11" fillId="6" borderId="23" xfId="0" applyFont="1" applyFill="1" applyBorder="1" applyAlignment="1" applyProtection="1">
      <alignment horizontal="center" vertical="center" wrapText="1"/>
    </xf>
    <xf numFmtId="0" fontId="15" fillId="5" borderId="24" xfId="0" applyFont="1" applyFill="1" applyBorder="1" applyAlignment="1" applyProtection="1">
      <alignment horizontal="center"/>
    </xf>
    <xf numFmtId="0" fontId="15" fillId="5" borderId="25" xfId="0" applyFont="1" applyFill="1" applyBorder="1" applyAlignment="1" applyProtection="1">
      <alignment horizontal="center"/>
    </xf>
    <xf numFmtId="0" fontId="15" fillId="5" borderId="26" xfId="0" applyFont="1" applyFill="1" applyBorder="1" applyAlignment="1" applyProtection="1">
      <alignment horizontal="center"/>
    </xf>
    <xf numFmtId="0" fontId="15" fillId="5" borderId="27" xfId="0" applyFont="1" applyFill="1" applyBorder="1" applyAlignment="1" applyProtection="1">
      <alignment horizontal="center"/>
    </xf>
    <xf numFmtId="0" fontId="16" fillId="5" borderId="26" xfId="0" applyFont="1" applyFill="1" applyBorder="1" applyAlignment="1" applyProtection="1">
      <alignment horizontal="center" vertical="top" wrapText="1"/>
    </xf>
    <xf numFmtId="0" fontId="16" fillId="5" borderId="27" xfId="0" applyFont="1" applyFill="1" applyBorder="1" applyAlignment="1" applyProtection="1">
      <alignment horizontal="center" vertical="top" wrapText="1"/>
    </xf>
    <xf numFmtId="0" fontId="16" fillId="5" borderId="28" xfId="0" applyFont="1" applyFill="1" applyBorder="1" applyAlignment="1" applyProtection="1">
      <alignment horizontal="center" vertical="top" wrapText="1"/>
    </xf>
    <xf numFmtId="0" fontId="16" fillId="5" borderId="29" xfId="0" applyFont="1" applyFill="1" applyBorder="1" applyAlignment="1" applyProtection="1">
      <alignment horizontal="center" vertical="top" wrapText="1"/>
    </xf>
    <xf numFmtId="0" fontId="12" fillId="2" borderId="30" xfId="0" applyFont="1" applyFill="1" applyBorder="1" applyAlignment="1" applyProtection="1">
      <alignment horizontal="left"/>
    </xf>
    <xf numFmtId="14" fontId="13" fillId="2" borderId="31" xfId="0" applyNumberFormat="1" applyFont="1" applyFill="1" applyBorder="1" applyAlignment="1" applyProtection="1">
      <alignment horizontal="center" wrapText="1"/>
    </xf>
    <xf numFmtId="0" fontId="12" fillId="0" borderId="30" xfId="0" applyFont="1" applyFill="1" applyBorder="1" applyAlignment="1" applyProtection="1">
      <alignment horizontal="left"/>
    </xf>
    <xf numFmtId="14" fontId="13" fillId="0" borderId="31" xfId="0" applyNumberFormat="1" applyFont="1" applyFill="1" applyBorder="1" applyAlignment="1" applyProtection="1">
      <alignment horizontal="center" wrapText="1"/>
    </xf>
    <xf numFmtId="0" fontId="3" fillId="7" borderId="10" xfId="1" applyFont="1" applyFill="1" applyBorder="1" applyAlignment="1" applyProtection="1">
      <alignment vertical="center"/>
    </xf>
    <xf numFmtId="0" fontId="10" fillId="2" borderId="7"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9" xfId="0" applyNumberFormat="1" applyFont="1" applyFill="1" applyBorder="1" applyAlignment="1" applyProtection="1">
      <alignment horizontal="left" vertical="center"/>
    </xf>
    <xf numFmtId="0" fontId="7" fillId="2" borderId="18"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21" fillId="2" borderId="5" xfId="0" applyFont="1" applyFill="1" applyBorder="1" applyAlignment="1" applyProtection="1">
      <alignment horizontal="center" vertical="center"/>
      <protection locked="0"/>
    </xf>
    <xf numFmtId="0" fontId="7" fillId="2" borderId="0" xfId="0" applyFont="1" applyFill="1" applyBorder="1" applyAlignment="1" applyProtection="1">
      <alignment vertical="center" wrapText="1"/>
    </xf>
    <xf numFmtId="0" fontId="16" fillId="5" borderId="5"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4" fillId="0" borderId="5" xfId="0" applyFont="1" applyFill="1" applyBorder="1" applyAlignment="1" applyProtection="1">
      <alignment vertical="top"/>
      <protection locked="0"/>
    </xf>
    <xf numFmtId="0" fontId="14" fillId="0" borderId="5" xfId="0" applyFont="1" applyFill="1" applyBorder="1" applyProtection="1">
      <protection locked="0"/>
    </xf>
    <xf numFmtId="0" fontId="13" fillId="0" borderId="6" xfId="0" applyFont="1" applyFill="1" applyBorder="1" applyAlignment="1" applyProtection="1">
      <alignment vertical="top" wrapText="1"/>
    </xf>
    <xf numFmtId="0" fontId="13" fillId="0" borderId="6" xfId="0" applyFont="1" applyFill="1" applyBorder="1" applyAlignment="1" applyProtection="1">
      <alignment horizontal="left" vertical="top" wrapText="1"/>
    </xf>
    <xf numFmtId="0" fontId="12" fillId="0" borderId="5" xfId="0" applyFont="1" applyFill="1" applyBorder="1" applyAlignment="1" applyProtection="1">
      <alignment horizontal="center" vertical="top" wrapText="1"/>
    </xf>
    <xf numFmtId="0" fontId="13" fillId="0" borderId="34" xfId="0" applyFont="1" applyFill="1" applyBorder="1" applyAlignment="1" applyProtection="1">
      <alignment vertical="top" wrapText="1"/>
    </xf>
    <xf numFmtId="0" fontId="13" fillId="0" borderId="34" xfId="0" applyFont="1" applyFill="1" applyBorder="1" applyAlignment="1" applyProtection="1">
      <alignment horizontal="left" vertical="top" wrapText="1"/>
    </xf>
    <xf numFmtId="0" fontId="12" fillId="0" borderId="1" xfId="0" applyFont="1" applyFill="1" applyBorder="1" applyAlignment="1" applyProtection="1">
      <alignment horizontal="center" vertical="top" wrapText="1"/>
    </xf>
    <xf numFmtId="0" fontId="7" fillId="2" borderId="0" xfId="0" applyFont="1" applyFill="1" applyBorder="1" applyAlignment="1" applyProtection="1">
      <alignment horizontal="left" vertical="center"/>
    </xf>
    <xf numFmtId="0" fontId="7" fillId="2" borderId="0" xfId="0" applyNumberFormat="1" applyFont="1" applyFill="1" applyBorder="1" applyAlignment="1" applyProtection="1">
      <alignment horizontal="left" vertical="center"/>
    </xf>
    <xf numFmtId="0" fontId="7" fillId="2" borderId="0" xfId="0" applyFont="1" applyFill="1" applyBorder="1" applyAlignment="1" applyProtection="1">
      <alignment vertical="center"/>
    </xf>
    <xf numFmtId="0" fontId="3" fillId="7" borderId="0" xfId="1" applyFont="1" applyFill="1" applyBorder="1" applyAlignment="1" applyProtection="1">
      <alignment horizontal="left" vertical="center"/>
    </xf>
    <xf numFmtId="14" fontId="13" fillId="0" borderId="5" xfId="0" applyNumberFormat="1" applyFont="1" applyFill="1" applyBorder="1" applyAlignment="1" applyProtection="1">
      <alignment horizontal="left" vertical="top" wrapText="1"/>
    </xf>
    <xf numFmtId="0" fontId="16" fillId="5" borderId="5" xfId="0" applyFont="1" applyFill="1" applyBorder="1" applyAlignment="1" applyProtection="1">
      <alignment horizontal="center" vertical="top" wrapText="1"/>
      <protection locked="0"/>
    </xf>
    <xf numFmtId="0" fontId="16" fillId="0" borderId="5" xfId="0" applyFont="1" applyFill="1" applyBorder="1" applyAlignment="1" applyProtection="1">
      <alignment horizontal="center" vertical="top" wrapText="1"/>
      <protection locked="0"/>
    </xf>
    <xf numFmtId="0" fontId="7" fillId="2" borderId="0" xfId="0" applyFont="1" applyFill="1" applyBorder="1" applyAlignment="1" applyProtection="1">
      <alignment vertical="center"/>
    </xf>
    <xf numFmtId="0" fontId="16" fillId="5" borderId="13" xfId="0" applyFont="1" applyFill="1" applyBorder="1" applyAlignment="1" applyProtection="1">
      <alignment horizontal="right" vertical="top" wrapText="1"/>
    </xf>
    <xf numFmtId="9" fontId="16" fillId="5" borderId="13" xfId="0" applyNumberFormat="1" applyFont="1" applyFill="1" applyBorder="1" applyAlignment="1" applyProtection="1">
      <alignment horizontal="left" vertical="top" wrapText="1"/>
    </xf>
    <xf numFmtId="0" fontId="3" fillId="4" borderId="55" xfId="0" applyFont="1" applyFill="1" applyBorder="1" applyAlignment="1" applyProtection="1">
      <alignment horizontal="center" vertical="center"/>
    </xf>
    <xf numFmtId="0" fontId="5" fillId="4" borderId="56" xfId="0" applyFont="1" applyFill="1" applyBorder="1" applyAlignment="1" applyProtection="1">
      <alignment horizontal="center" vertical="center"/>
    </xf>
    <xf numFmtId="0" fontId="6" fillId="4" borderId="56" xfId="0" applyFont="1" applyFill="1" applyBorder="1" applyAlignment="1" applyProtection="1">
      <alignment horizontal="center" vertical="center"/>
    </xf>
    <xf numFmtId="0" fontId="7" fillId="3" borderId="0" xfId="0" applyFont="1" applyFill="1" applyBorder="1" applyAlignment="1" applyProtection="1">
      <alignment horizontal="left" vertical="center"/>
    </xf>
    <xf numFmtId="0" fontId="8" fillId="2" borderId="5" xfId="0" applyFont="1" applyFill="1" applyBorder="1" applyAlignment="1" applyProtection="1">
      <alignment horizontal="center" vertical="center"/>
    </xf>
    <xf numFmtId="0" fontId="6" fillId="3" borderId="30" xfId="0" applyFont="1" applyFill="1" applyBorder="1" applyAlignment="1" applyProtection="1">
      <alignment vertical="center"/>
    </xf>
    <xf numFmtId="0" fontId="7" fillId="2" borderId="31" xfId="0" applyFont="1" applyFill="1" applyBorder="1" applyAlignment="1" applyProtection="1">
      <alignment vertical="center"/>
    </xf>
    <xf numFmtId="0" fontId="23" fillId="0" borderId="0" xfId="0" applyFont="1" applyFill="1" applyAlignment="1" applyProtection="1">
      <alignment vertical="center"/>
    </xf>
    <xf numFmtId="0" fontId="24" fillId="0" borderId="0" xfId="0" applyFont="1" applyFill="1" applyBorder="1" applyProtection="1"/>
    <xf numFmtId="0" fontId="24" fillId="0" borderId="0" xfId="0" applyFont="1" applyFill="1" applyAlignment="1" applyProtection="1">
      <alignment vertical="center"/>
    </xf>
    <xf numFmtId="0" fontId="3" fillId="4" borderId="60" xfId="0" applyFont="1" applyFill="1" applyBorder="1" applyAlignment="1" applyProtection="1">
      <alignment horizontal="center" vertical="center"/>
    </xf>
    <xf numFmtId="0" fontId="5" fillId="4" borderId="53" xfId="0" applyNumberFormat="1" applyFont="1" applyFill="1" applyBorder="1" applyAlignment="1" applyProtection="1">
      <alignment horizontal="center" vertical="center"/>
      <protection locked="0"/>
    </xf>
    <xf numFmtId="0" fontId="13" fillId="0" borderId="48" xfId="0" applyFont="1" applyFill="1" applyBorder="1" applyAlignment="1" applyProtection="1">
      <alignment vertical="top" wrapText="1"/>
    </xf>
    <xf numFmtId="0" fontId="14" fillId="0" borderId="5" xfId="0" applyFont="1" applyFill="1" applyBorder="1" applyProtection="1"/>
    <xf numFmtId="0" fontId="0" fillId="0" borderId="5" xfId="0" applyFont="1" applyFill="1" applyBorder="1" applyAlignment="1" applyProtection="1">
      <alignment wrapText="1"/>
    </xf>
    <xf numFmtId="0" fontId="13" fillId="0" borderId="48" xfId="0" applyFont="1" applyFill="1" applyBorder="1" applyAlignment="1" applyProtection="1">
      <alignment horizontal="left" vertical="top" wrapText="1"/>
    </xf>
    <xf numFmtId="0" fontId="25" fillId="0" borderId="0" xfId="0" applyFont="1" applyAlignment="1">
      <alignment wrapText="1"/>
    </xf>
    <xf numFmtId="0" fontId="26" fillId="11" borderId="0" xfId="0" applyFont="1" applyFill="1" applyAlignment="1">
      <alignment wrapText="1"/>
    </xf>
    <xf numFmtId="0" fontId="28" fillId="0" borderId="0" xfId="0" applyFont="1"/>
    <xf numFmtId="0" fontId="28" fillId="10" borderId="0" xfId="0" applyFont="1" applyFill="1"/>
    <xf numFmtId="0" fontId="0" fillId="12" borderId="0" xfId="0" applyFill="1"/>
    <xf numFmtId="14" fontId="7" fillId="2" borderId="33" xfId="0" applyNumberFormat="1" applyFont="1" applyFill="1" applyBorder="1" applyAlignment="1" applyProtection="1">
      <alignment horizontal="left" vertical="center"/>
    </xf>
    <xf numFmtId="14" fontId="7" fillId="2" borderId="32" xfId="0" applyNumberFormat="1" applyFont="1" applyFill="1" applyBorder="1" applyAlignment="1" applyProtection="1">
      <alignment horizontal="left"/>
    </xf>
    <xf numFmtId="0" fontId="5" fillId="4" borderId="53" xfId="0" applyFont="1" applyFill="1" applyBorder="1" applyAlignment="1" applyProtection="1">
      <alignment horizontal="center" vertical="center"/>
    </xf>
    <xf numFmtId="0" fontId="3" fillId="4" borderId="62" xfId="0" applyFont="1" applyFill="1" applyBorder="1" applyAlignment="1" applyProtection="1">
      <alignment horizontal="center" vertical="center"/>
    </xf>
    <xf numFmtId="0" fontId="3" fillId="4" borderId="63" xfId="0" applyFont="1" applyFill="1" applyBorder="1" applyAlignment="1" applyProtection="1">
      <alignment horizontal="center" vertical="center"/>
    </xf>
    <xf numFmtId="0" fontId="3" fillId="4" borderId="64" xfId="0" applyFont="1" applyFill="1" applyBorder="1" applyAlignment="1" applyProtection="1">
      <alignment horizontal="center" vertical="center"/>
    </xf>
    <xf numFmtId="0" fontId="3" fillId="7" borderId="0" xfId="1" applyFont="1" applyFill="1" applyBorder="1" applyAlignment="1" applyProtection="1">
      <alignment horizontal="left" vertical="center"/>
    </xf>
    <xf numFmtId="0" fontId="3" fillId="7" borderId="7" xfId="1" applyFont="1" applyFill="1" applyBorder="1" applyAlignment="1" applyProtection="1">
      <alignment horizontal="left" vertical="center"/>
    </xf>
    <xf numFmtId="0" fontId="7" fillId="2" borderId="0" xfId="0" applyFont="1" applyFill="1" applyBorder="1" applyAlignment="1" applyProtection="1">
      <alignment vertical="center"/>
    </xf>
    <xf numFmtId="0" fontId="7" fillId="2" borderId="36" xfId="0" applyFont="1" applyFill="1" applyBorder="1" applyAlignment="1" applyProtection="1">
      <alignment vertical="center"/>
    </xf>
    <xf numFmtId="14" fontId="7" fillId="2" borderId="37" xfId="0" applyNumberFormat="1" applyFont="1" applyFill="1" applyBorder="1" applyAlignment="1" applyProtection="1">
      <alignment horizontal="center" vertical="center"/>
    </xf>
    <xf numFmtId="14" fontId="7" fillId="2" borderId="38" xfId="0" applyNumberFormat="1" applyFont="1" applyFill="1" applyBorder="1" applyAlignment="1" applyProtection="1">
      <alignment horizontal="center" vertical="center"/>
    </xf>
    <xf numFmtId="14" fontId="7" fillId="2" borderId="39" xfId="0" applyNumberFormat="1" applyFont="1" applyFill="1" applyBorder="1" applyAlignment="1" applyProtection="1">
      <alignment horizontal="center" vertical="center"/>
    </xf>
    <xf numFmtId="14" fontId="7" fillId="2" borderId="30" xfId="0" applyNumberFormat="1" applyFont="1" applyFill="1" applyBorder="1" applyAlignment="1" applyProtection="1">
      <alignment horizontal="center" vertical="center"/>
    </xf>
    <xf numFmtId="14" fontId="7" fillId="2" borderId="0" xfId="0" applyNumberFormat="1" applyFont="1" applyFill="1" applyBorder="1" applyAlignment="1" applyProtection="1">
      <alignment horizontal="center" vertical="center"/>
    </xf>
    <xf numFmtId="14" fontId="7" fillId="2" borderId="31" xfId="0" applyNumberFormat="1" applyFont="1" applyFill="1" applyBorder="1" applyAlignment="1" applyProtection="1">
      <alignment horizontal="center" vertical="center"/>
    </xf>
    <xf numFmtId="14" fontId="7" fillId="2" borderId="40" xfId="0" applyNumberFormat="1" applyFont="1" applyFill="1" applyBorder="1" applyAlignment="1" applyProtection="1">
      <alignment horizontal="center" vertical="center"/>
    </xf>
    <xf numFmtId="14" fontId="7" fillId="2" borderId="41" xfId="0" applyNumberFormat="1" applyFont="1" applyFill="1" applyBorder="1" applyAlignment="1" applyProtection="1">
      <alignment horizontal="center" vertical="center"/>
    </xf>
    <xf numFmtId="14" fontId="7" fillId="2" borderId="42" xfId="0" applyNumberFormat="1" applyFont="1" applyFill="1" applyBorder="1" applyAlignment="1" applyProtection="1">
      <alignment horizontal="center" vertical="center"/>
    </xf>
    <xf numFmtId="0" fontId="3" fillId="4" borderId="65" xfId="0" applyFont="1" applyFill="1" applyBorder="1" applyAlignment="1" applyProtection="1">
      <alignment horizontal="center" vertical="center"/>
    </xf>
    <xf numFmtId="0" fontId="3" fillId="4" borderId="66"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5" fillId="4" borderId="59" xfId="0" applyFont="1" applyFill="1" applyBorder="1" applyAlignment="1" applyProtection="1">
      <alignment horizontal="center" vertical="center"/>
    </xf>
    <xf numFmtId="0" fontId="7" fillId="2" borderId="0" xfId="0" applyNumberFormat="1" applyFont="1" applyFill="1" applyBorder="1" applyAlignment="1" applyProtection="1">
      <alignment horizontal="left" vertical="center"/>
    </xf>
    <xf numFmtId="0" fontId="7" fillId="2" borderId="33" xfId="0" applyFont="1" applyFill="1" applyBorder="1" applyAlignment="1" applyProtection="1">
      <alignment horizontal="left" vertical="center"/>
      <protection locked="0"/>
    </xf>
    <xf numFmtId="0" fontId="3" fillId="8" borderId="10"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14" fontId="7" fillId="2" borderId="33" xfId="0" applyNumberFormat="1" applyFont="1" applyFill="1" applyBorder="1" applyAlignment="1" applyProtection="1">
      <alignment horizontal="left" vertical="center"/>
      <protection locked="0"/>
    </xf>
    <xf numFmtId="0" fontId="5" fillId="4" borderId="40"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5" xfId="0" applyFont="1" applyFill="1" applyBorder="1" applyAlignment="1" applyProtection="1">
      <alignment horizontal="left" vertical="center" wrapText="1"/>
    </xf>
    <xf numFmtId="9" fontId="7" fillId="2" borderId="0" xfId="0" applyNumberFormat="1" applyFont="1" applyFill="1" applyBorder="1" applyAlignment="1" applyProtection="1">
      <alignment vertical="center"/>
    </xf>
    <xf numFmtId="14" fontId="7" fillId="2" borderId="4" xfId="0" applyNumberFormat="1" applyFont="1" applyFill="1" applyBorder="1" applyAlignment="1" applyProtection="1">
      <alignment horizontal="left"/>
    </xf>
    <xf numFmtId="14" fontId="7" fillId="2" borderId="33" xfId="0" applyNumberFormat="1" applyFont="1" applyFill="1" applyBorder="1" applyAlignment="1" applyProtection="1">
      <alignment horizontal="left"/>
    </xf>
    <xf numFmtId="0" fontId="8" fillId="2" borderId="0" xfId="0" applyFont="1" applyFill="1" applyBorder="1" applyAlignment="1" applyProtection="1">
      <alignment horizontal="left" vertical="center" wrapText="1"/>
    </xf>
    <xf numFmtId="0" fontId="8" fillId="2" borderId="36" xfId="0" applyFont="1" applyFill="1" applyBorder="1" applyAlignment="1" applyProtection="1">
      <alignment horizontal="left" vertical="center" wrapText="1"/>
    </xf>
    <xf numFmtId="14" fontId="7" fillId="2" borderId="54" xfId="0" applyNumberFormat="1" applyFont="1" applyFill="1" applyBorder="1" applyAlignment="1" applyProtection="1">
      <alignment horizontal="center" vertical="center"/>
      <protection locked="0"/>
    </xf>
    <xf numFmtId="0" fontId="7" fillId="2" borderId="3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3" fillId="4" borderId="10"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2" fillId="3" borderId="0" xfId="0" applyFont="1" applyFill="1" applyBorder="1" applyAlignment="1" applyProtection="1">
      <alignment horizontal="center" vertical="center"/>
    </xf>
    <xf numFmtId="164" fontId="22" fillId="2" borderId="35" xfId="0" applyNumberFormat="1"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3" fillId="4" borderId="38" xfId="0" applyFont="1" applyFill="1" applyBorder="1" applyAlignment="1" applyProtection="1">
      <alignment horizontal="center" vertical="center"/>
    </xf>
    <xf numFmtId="0" fontId="3" fillId="4" borderId="57" xfId="0" applyFont="1" applyFill="1" applyBorder="1" applyAlignment="1" applyProtection="1">
      <alignment horizontal="center" vertical="center"/>
    </xf>
    <xf numFmtId="0" fontId="5" fillId="4" borderId="61"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4" borderId="52" xfId="0" applyFont="1" applyFill="1" applyBorder="1" applyAlignment="1" applyProtection="1">
      <alignment horizontal="center" vertical="center" wrapText="1"/>
      <protection locked="0"/>
    </xf>
    <xf numFmtId="0" fontId="3" fillId="4" borderId="58" xfId="0" applyFont="1" applyFill="1" applyBorder="1" applyAlignment="1" applyProtection="1">
      <alignment horizontal="center" vertical="center"/>
    </xf>
    <xf numFmtId="0" fontId="3" fillId="4" borderId="39" xfId="0" applyFont="1" applyFill="1" applyBorder="1" applyAlignment="1" applyProtection="1">
      <alignment horizontal="center" vertical="center"/>
    </xf>
    <xf numFmtId="0" fontId="3" fillId="8" borderId="30" xfId="0" applyFont="1" applyFill="1" applyBorder="1" applyAlignment="1" applyProtection="1">
      <alignment horizontal="center" vertical="center"/>
    </xf>
    <xf numFmtId="0" fontId="3" fillId="8" borderId="31" xfId="0" applyFont="1" applyFill="1" applyBorder="1" applyAlignment="1" applyProtection="1">
      <alignment horizontal="center" vertical="center"/>
    </xf>
    <xf numFmtId="14" fontId="7" fillId="2" borderId="46" xfId="0" applyNumberFormat="1" applyFont="1" applyFill="1" applyBorder="1" applyAlignment="1" applyProtection="1">
      <alignment horizontal="center" vertical="center"/>
      <protection locked="0"/>
    </xf>
    <xf numFmtId="14" fontId="7" fillId="2" borderId="3" xfId="0" applyNumberFormat="1" applyFont="1" applyFill="1" applyBorder="1" applyAlignment="1" applyProtection="1">
      <alignment horizontal="center" vertical="center"/>
      <protection locked="0"/>
    </xf>
    <xf numFmtId="14" fontId="7" fillId="2" borderId="47" xfId="0" applyNumberFormat="1" applyFont="1" applyFill="1" applyBorder="1" applyAlignment="1" applyProtection="1">
      <alignment horizontal="center" vertical="center"/>
      <protection locked="0"/>
    </xf>
    <xf numFmtId="14" fontId="7" fillId="2" borderId="48" xfId="0" applyNumberFormat="1" applyFont="1" applyFill="1" applyBorder="1" applyAlignment="1" applyProtection="1">
      <alignment horizontal="center" vertical="center"/>
      <protection locked="0"/>
    </xf>
    <xf numFmtId="14" fontId="7" fillId="2" borderId="0" xfId="0" applyNumberFormat="1" applyFont="1" applyFill="1" applyBorder="1" applyAlignment="1" applyProtection="1">
      <alignment horizontal="center" vertical="center"/>
      <protection locked="0"/>
    </xf>
    <xf numFmtId="14" fontId="7" fillId="2" borderId="49" xfId="0" applyNumberFormat="1" applyFont="1" applyFill="1" applyBorder="1" applyAlignment="1" applyProtection="1">
      <alignment horizontal="center" vertical="center"/>
      <protection locked="0"/>
    </xf>
    <xf numFmtId="14" fontId="7" fillId="2" borderId="50" xfId="0" applyNumberFormat="1" applyFont="1" applyFill="1" applyBorder="1" applyAlignment="1" applyProtection="1">
      <alignment horizontal="center" vertical="center"/>
      <protection locked="0"/>
    </xf>
    <xf numFmtId="14" fontId="7" fillId="2" borderId="51" xfId="0" applyNumberFormat="1" applyFont="1" applyFill="1" applyBorder="1" applyAlignment="1" applyProtection="1">
      <alignment horizontal="center" vertical="center"/>
      <protection locked="0"/>
    </xf>
    <xf numFmtId="14" fontId="7" fillId="2" borderId="52" xfId="0" applyNumberFormat="1" applyFont="1" applyFill="1" applyBorder="1" applyAlignment="1" applyProtection="1">
      <alignment horizontal="center" vertical="center"/>
      <protection locked="0"/>
    </xf>
    <xf numFmtId="0" fontId="5" fillId="4" borderId="53" xfId="0" applyFont="1" applyFill="1" applyBorder="1" applyAlignment="1" applyProtection="1">
      <alignment horizontal="center" vertical="center"/>
      <protection locked="0"/>
    </xf>
    <xf numFmtId="0" fontId="5" fillId="9" borderId="40" xfId="0" applyFont="1" applyFill="1" applyBorder="1" applyAlignment="1" applyProtection="1">
      <alignment horizontal="left" vertical="center" wrapText="1"/>
      <protection locked="0"/>
    </xf>
    <xf numFmtId="0" fontId="5" fillId="9" borderId="41" xfId="0" applyFont="1" applyFill="1" applyBorder="1" applyAlignment="1" applyProtection="1">
      <alignment horizontal="left" vertical="center" wrapText="1"/>
      <protection locked="0"/>
    </xf>
    <xf numFmtId="0" fontId="5" fillId="9" borderId="45" xfId="0" applyFont="1" applyFill="1" applyBorder="1" applyAlignment="1" applyProtection="1">
      <alignment horizontal="left" vertical="center" wrapText="1"/>
      <protection locked="0"/>
    </xf>
    <xf numFmtId="0" fontId="5" fillId="4" borderId="50" xfId="0" applyNumberFormat="1" applyFont="1" applyFill="1" applyBorder="1" applyAlignment="1" applyProtection="1">
      <alignment horizontal="center" vertical="center"/>
      <protection locked="0"/>
    </xf>
    <xf numFmtId="0" fontId="5" fillId="4" borderId="59" xfId="0" applyNumberFormat="1"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xf>
    <xf numFmtId="0" fontId="5" fillId="4" borderId="56" xfId="0" applyFont="1" applyFill="1" applyBorder="1" applyAlignment="1" applyProtection="1">
      <alignment horizontal="center" vertical="center"/>
    </xf>
    <xf numFmtId="0" fontId="19" fillId="5" borderId="55" xfId="0" applyFont="1" applyFill="1" applyBorder="1" applyAlignment="1" applyProtection="1">
      <alignment horizontal="center" vertical="center"/>
    </xf>
    <xf numFmtId="0" fontId="19" fillId="5" borderId="56" xfId="0" applyFont="1" applyFill="1" applyBorder="1" applyAlignment="1" applyProtection="1">
      <alignment horizontal="center" vertical="center"/>
    </xf>
    <xf numFmtId="0" fontId="5" fillId="4" borderId="40" xfId="0" applyFont="1" applyFill="1" applyBorder="1" applyAlignment="1" applyProtection="1">
      <alignment horizontal="left" vertical="center"/>
    </xf>
    <xf numFmtId="0" fontId="5" fillId="4" borderId="42" xfId="0" applyFont="1" applyFill="1" applyBorder="1" applyAlignment="1" applyProtection="1">
      <alignment horizontal="left" vertical="center"/>
    </xf>
    <xf numFmtId="0" fontId="6" fillId="4" borderId="56" xfId="0" applyFont="1" applyFill="1" applyBorder="1" applyAlignment="1" applyProtection="1">
      <alignment horizontal="center" vertical="center"/>
    </xf>
    <xf numFmtId="49" fontId="5" fillId="9" borderId="67" xfId="0" applyNumberFormat="1" applyFont="1" applyFill="1" applyBorder="1" applyAlignment="1" applyProtection="1">
      <alignment horizontal="center" vertical="center" wrapText="1"/>
      <protection locked="0"/>
    </xf>
    <xf numFmtId="49" fontId="5" fillId="9" borderId="41" xfId="0" applyNumberFormat="1" applyFont="1" applyFill="1" applyBorder="1" applyAlignment="1" applyProtection="1">
      <alignment horizontal="center" vertical="center" wrapText="1"/>
      <protection locked="0"/>
    </xf>
    <xf numFmtId="49" fontId="5" fillId="9" borderId="45" xfId="0" applyNumberFormat="1" applyFont="1" applyFill="1" applyBorder="1" applyAlignment="1" applyProtection="1">
      <alignment horizontal="center" vertical="center" wrapText="1"/>
      <protection locked="0"/>
    </xf>
  </cellXfs>
  <cellStyles count="2">
    <cellStyle name="Standard" xfId="0" builtinId="0"/>
    <cellStyle name="Standard_P10_d&amp;e_6" xfId="1" xr:uid="{00000000-0005-0000-0000-000001000000}"/>
  </cellStyles>
  <dxfs count="10">
    <dxf>
      <font>
        <condense val="0"/>
        <extend val="0"/>
        <color indexed="10"/>
      </font>
    </dxf>
    <dxf>
      <fill>
        <patternFill>
          <bgColor rgb="FFFFFF00"/>
        </patternFill>
      </fill>
    </dxf>
    <dxf>
      <font>
        <condense val="0"/>
        <extend val="0"/>
        <color indexed="9"/>
      </font>
    </dxf>
    <dxf>
      <font>
        <condense val="0"/>
        <extend val="0"/>
        <color indexed="9"/>
      </font>
      <fill>
        <patternFill>
          <bgColor indexed="9"/>
        </patternFill>
      </fill>
    </dxf>
    <dxf>
      <font>
        <condense val="0"/>
        <extend val="0"/>
        <color indexed="9"/>
      </font>
    </dxf>
    <dxf>
      <font>
        <b val="0"/>
        <condense val="0"/>
        <extend val="0"/>
        <color indexed="13"/>
      </font>
      <fill>
        <patternFill patternType="solid">
          <fgColor indexed="34"/>
          <bgColor indexed="13"/>
        </patternFill>
      </fill>
    </dxf>
    <dxf>
      <font>
        <b val="0"/>
        <condense val="0"/>
        <extend val="0"/>
        <color indexed="11"/>
      </font>
      <fill>
        <patternFill patternType="solid">
          <fgColor indexed="49"/>
          <bgColor indexed="11"/>
        </patternFill>
      </fill>
    </dxf>
    <dxf>
      <font>
        <b val="0"/>
        <condense val="0"/>
        <extend val="0"/>
        <color indexed="10"/>
      </font>
      <fill>
        <patternFill patternType="solid">
          <fgColor indexed="60"/>
          <bgColor indexed="10"/>
        </patternFill>
      </fill>
    </dxf>
    <dxf>
      <font>
        <condense val="0"/>
        <extend val="0"/>
        <color indexed="9"/>
      </font>
    </dxf>
    <dxf>
      <font>
        <condense val="0"/>
        <extend val="0"/>
        <color indexed="9"/>
      </font>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22</xdr:row>
      <xdr:rowOff>0</xdr:rowOff>
    </xdr:from>
    <xdr:to>
      <xdr:col>0</xdr:col>
      <xdr:colOff>9325754</xdr:colOff>
      <xdr:row>41</xdr:row>
      <xdr:rowOff>97636</xdr:rowOff>
    </xdr:to>
    <xdr:pic>
      <xdr:nvPicPr>
        <xdr:cNvPr id="2" name="Grafik 1">
          <a:extLst>
            <a:ext uri="{FF2B5EF4-FFF2-40B4-BE49-F238E27FC236}">
              <a16:creationId xmlns:a16="http://schemas.microsoft.com/office/drawing/2014/main" id="{712EFB7C-FDD8-4015-A69C-563ED37F89ED}"/>
            </a:ext>
          </a:extLst>
        </xdr:cNvPr>
        <xdr:cNvPicPr>
          <a:picLocks noChangeAspect="1"/>
        </xdr:cNvPicPr>
      </xdr:nvPicPr>
      <xdr:blipFill>
        <a:blip xmlns:r="http://schemas.openxmlformats.org/officeDocument/2006/relationships" r:embed="rId1"/>
        <a:stretch>
          <a:fillRect/>
        </a:stretch>
      </xdr:blipFill>
      <xdr:spPr>
        <a:xfrm>
          <a:off x="133350" y="4373880"/>
          <a:ext cx="9192404" cy="3282796"/>
        </a:xfrm>
        <a:prstGeom prst="rect">
          <a:avLst/>
        </a:prstGeom>
      </xdr:spPr>
    </xdr:pic>
    <xdr:clientData/>
  </xdr:twoCellAnchor>
  <xdr:twoCellAnchor editAs="oneCell">
    <xdr:from>
      <xdr:col>0</xdr:col>
      <xdr:colOff>0</xdr:colOff>
      <xdr:row>4</xdr:row>
      <xdr:rowOff>57150</xdr:rowOff>
    </xdr:from>
    <xdr:to>
      <xdr:col>0</xdr:col>
      <xdr:colOff>9360573</xdr:colOff>
      <xdr:row>19</xdr:row>
      <xdr:rowOff>21298</xdr:rowOff>
    </xdr:to>
    <xdr:pic>
      <xdr:nvPicPr>
        <xdr:cNvPr id="3" name="Grafik 2">
          <a:extLst>
            <a:ext uri="{FF2B5EF4-FFF2-40B4-BE49-F238E27FC236}">
              <a16:creationId xmlns:a16="http://schemas.microsoft.com/office/drawing/2014/main" id="{EB46CE0A-1626-4C4C-99E4-3A35FE964422}"/>
            </a:ext>
          </a:extLst>
        </xdr:cNvPr>
        <xdr:cNvPicPr>
          <a:picLocks noChangeAspect="1"/>
        </xdr:cNvPicPr>
      </xdr:nvPicPr>
      <xdr:blipFill>
        <a:blip xmlns:r="http://schemas.openxmlformats.org/officeDocument/2006/relationships" r:embed="rId2"/>
        <a:stretch>
          <a:fillRect/>
        </a:stretch>
      </xdr:blipFill>
      <xdr:spPr>
        <a:xfrm>
          <a:off x="0" y="1497330"/>
          <a:ext cx="9360573" cy="2478748"/>
        </a:xfrm>
        <a:prstGeom prst="rect">
          <a:avLst/>
        </a:prstGeom>
      </xdr:spPr>
    </xdr:pic>
    <xdr:clientData/>
  </xdr:twoCellAnchor>
  <xdr:twoCellAnchor editAs="oneCell">
    <xdr:from>
      <xdr:col>0</xdr:col>
      <xdr:colOff>4770845</xdr:colOff>
      <xdr:row>11</xdr:row>
      <xdr:rowOff>2285</xdr:rowOff>
    </xdr:from>
    <xdr:to>
      <xdr:col>0</xdr:col>
      <xdr:colOff>5696675</xdr:colOff>
      <xdr:row>24</xdr:row>
      <xdr:rowOff>15292</xdr:rowOff>
    </xdr:to>
    <xdr:pic>
      <xdr:nvPicPr>
        <xdr:cNvPr id="4" name="Grafik 5" descr="Pfeil nach rechts mit einfarbiger Füllung">
          <a:extLst>
            <a:ext uri="{FF2B5EF4-FFF2-40B4-BE49-F238E27FC236}">
              <a16:creationId xmlns:a16="http://schemas.microsoft.com/office/drawing/2014/main" id="{5E0588AF-5D91-40D0-9867-D50818D98F1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7985151">
          <a:off x="4179506" y="3207284"/>
          <a:ext cx="2108507" cy="925830"/>
        </a:xfrm>
        <a:prstGeom prst="rect">
          <a:avLst/>
        </a:prstGeom>
      </xdr:spPr>
    </xdr:pic>
    <xdr:clientData/>
  </xdr:twoCellAnchor>
  <xdr:twoCellAnchor editAs="oneCell">
    <xdr:from>
      <xdr:col>0</xdr:col>
      <xdr:colOff>28575</xdr:colOff>
      <xdr:row>46</xdr:row>
      <xdr:rowOff>95250</xdr:rowOff>
    </xdr:from>
    <xdr:to>
      <xdr:col>0</xdr:col>
      <xdr:colOff>9359265</xdr:colOff>
      <xdr:row>65</xdr:row>
      <xdr:rowOff>98177</xdr:rowOff>
    </xdr:to>
    <xdr:pic>
      <xdr:nvPicPr>
        <xdr:cNvPr id="5" name="Grafik 4">
          <a:extLst>
            <a:ext uri="{FF2B5EF4-FFF2-40B4-BE49-F238E27FC236}">
              <a16:creationId xmlns:a16="http://schemas.microsoft.com/office/drawing/2014/main" id="{8BA4BBE0-5433-44F1-9C31-6EE512985A42}"/>
            </a:ext>
          </a:extLst>
        </xdr:cNvPr>
        <xdr:cNvPicPr>
          <a:picLocks noChangeAspect="1"/>
        </xdr:cNvPicPr>
      </xdr:nvPicPr>
      <xdr:blipFill>
        <a:blip xmlns:r="http://schemas.openxmlformats.org/officeDocument/2006/relationships" r:embed="rId5"/>
        <a:stretch>
          <a:fillRect/>
        </a:stretch>
      </xdr:blipFill>
      <xdr:spPr>
        <a:xfrm>
          <a:off x="28575" y="8682990"/>
          <a:ext cx="9330690" cy="3188087"/>
        </a:xfrm>
        <a:prstGeom prst="rect">
          <a:avLst/>
        </a:prstGeom>
      </xdr:spPr>
    </xdr:pic>
    <xdr:clientData/>
  </xdr:twoCellAnchor>
  <xdr:twoCellAnchor editAs="oneCell">
    <xdr:from>
      <xdr:col>0</xdr:col>
      <xdr:colOff>6807090</xdr:colOff>
      <xdr:row>24</xdr:row>
      <xdr:rowOff>6274</xdr:rowOff>
    </xdr:from>
    <xdr:to>
      <xdr:col>0</xdr:col>
      <xdr:colOff>7723395</xdr:colOff>
      <xdr:row>53</xdr:row>
      <xdr:rowOff>49166</xdr:rowOff>
    </xdr:to>
    <xdr:pic>
      <xdr:nvPicPr>
        <xdr:cNvPr id="6" name="Grafik 5" descr="Pfeil nach rechts mit einfarbiger Füllung">
          <a:extLst>
            <a:ext uri="{FF2B5EF4-FFF2-40B4-BE49-F238E27FC236}">
              <a16:creationId xmlns:a16="http://schemas.microsoft.com/office/drawing/2014/main" id="{327B6741-E33A-4B9D-A5DF-6FB82F728F3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7787352">
          <a:off x="4717767" y="6804757"/>
          <a:ext cx="5094952" cy="916305"/>
        </a:xfrm>
        <a:prstGeom prst="rect">
          <a:avLst/>
        </a:prstGeom>
      </xdr:spPr>
    </xdr:pic>
    <xdr:clientData/>
  </xdr:twoCellAnchor>
  <xdr:twoCellAnchor editAs="oneCell">
    <xdr:from>
      <xdr:col>0</xdr:col>
      <xdr:colOff>2136321</xdr:colOff>
      <xdr:row>35</xdr:row>
      <xdr:rowOff>27214</xdr:rowOff>
    </xdr:from>
    <xdr:to>
      <xdr:col>0</xdr:col>
      <xdr:colOff>2416084</xdr:colOff>
      <xdr:row>36</xdr:row>
      <xdr:rowOff>134166</xdr:rowOff>
    </xdr:to>
    <xdr:pic>
      <xdr:nvPicPr>
        <xdr:cNvPr id="7" name="Grafik 6">
          <a:extLst>
            <a:ext uri="{FF2B5EF4-FFF2-40B4-BE49-F238E27FC236}">
              <a16:creationId xmlns:a16="http://schemas.microsoft.com/office/drawing/2014/main" id="{D68638B9-F374-4A9D-885E-891E09885091}"/>
            </a:ext>
          </a:extLst>
        </xdr:cNvPr>
        <xdr:cNvPicPr>
          <a:picLocks noChangeAspect="1"/>
        </xdr:cNvPicPr>
      </xdr:nvPicPr>
      <xdr:blipFill>
        <a:blip xmlns:r="http://schemas.openxmlformats.org/officeDocument/2006/relationships" r:embed="rId6"/>
        <a:stretch>
          <a:fillRect/>
        </a:stretch>
      </xdr:blipFill>
      <xdr:spPr>
        <a:xfrm>
          <a:off x="2136321" y="6580414"/>
          <a:ext cx="279763" cy="274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788275</xdr:colOff>
      <xdr:row>52</xdr:row>
      <xdr:rowOff>50783</xdr:rowOff>
    </xdr:to>
    <xdr:pic>
      <xdr:nvPicPr>
        <xdr:cNvPr id="2" name="Grafi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35635" cy="8768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183931</xdr:colOff>
      <xdr:row>11</xdr:row>
      <xdr:rowOff>55582</xdr:rowOff>
    </xdr:from>
    <xdr:to>
      <xdr:col>7</xdr:col>
      <xdr:colOff>669441</xdr:colOff>
      <xdr:row>16</xdr:row>
      <xdr:rowOff>5840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353851" y="1899622"/>
          <a:ext cx="2862950" cy="788458"/>
        </a:xfrm>
        <a:prstGeom prst="rect">
          <a:avLst/>
        </a:prstGeom>
      </xdr:spPr>
    </xdr:pic>
    <xdr:clientData/>
  </xdr:twoCellAnchor>
  <xdr:twoCellAnchor editAs="oneCell">
    <xdr:from>
      <xdr:col>4</xdr:col>
      <xdr:colOff>157655</xdr:colOff>
      <xdr:row>5</xdr:row>
      <xdr:rowOff>139866</xdr:rowOff>
    </xdr:from>
    <xdr:to>
      <xdr:col>7</xdr:col>
      <xdr:colOff>662151</xdr:colOff>
      <xdr:row>10</xdr:row>
      <xdr:rowOff>21584</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3327575" y="978066"/>
          <a:ext cx="2881936" cy="719918"/>
        </a:xfrm>
        <a:prstGeom prst="rect">
          <a:avLst/>
        </a:prstGeom>
      </xdr:spPr>
    </xdr:pic>
    <xdr:clientData/>
  </xdr:twoCellAnchor>
  <xdr:twoCellAnchor editAs="oneCell">
    <xdr:from>
      <xdr:col>4</xdr:col>
      <xdr:colOff>189186</xdr:colOff>
      <xdr:row>17</xdr:row>
      <xdr:rowOff>94591</xdr:rowOff>
    </xdr:from>
    <xdr:to>
      <xdr:col>7</xdr:col>
      <xdr:colOff>667407</xdr:colOff>
      <xdr:row>22</xdr:row>
      <xdr:rowOff>45358</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stretch>
          <a:fillRect/>
        </a:stretch>
      </xdr:blipFill>
      <xdr:spPr>
        <a:xfrm>
          <a:off x="3359106" y="2944471"/>
          <a:ext cx="2855661" cy="788967"/>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A0617-1613-4704-8A30-4E481876953A}">
  <dimension ref="A1:B62"/>
  <sheetViews>
    <sheetView workbookViewId="0">
      <selection sqref="A1:XFD1048576"/>
    </sheetView>
  </sheetViews>
  <sheetFormatPr baseColWidth="10" defaultRowHeight="12.75" x14ac:dyDescent="0.2"/>
  <cols>
    <col min="1" max="1" width="159.7109375" customWidth="1"/>
    <col min="2" max="2" width="15.28515625" customWidth="1"/>
  </cols>
  <sheetData>
    <row r="1" spans="1:2" ht="54" x14ac:dyDescent="0.25">
      <c r="A1" s="165" t="s">
        <v>315</v>
      </c>
    </row>
    <row r="4" spans="1:2" ht="36" x14ac:dyDescent="0.25">
      <c r="A4" s="166" t="s">
        <v>316</v>
      </c>
    </row>
    <row r="9" spans="1:2" x14ac:dyDescent="0.2">
      <c r="B9" s="167"/>
    </row>
    <row r="10" spans="1:2" x14ac:dyDescent="0.2">
      <c r="B10" s="167"/>
    </row>
    <row r="11" spans="1:2" x14ac:dyDescent="0.2">
      <c r="B11" s="167"/>
    </row>
    <row r="12" spans="1:2" x14ac:dyDescent="0.2">
      <c r="B12" s="167"/>
    </row>
    <row r="13" spans="1:2" x14ac:dyDescent="0.2">
      <c r="B13" s="168" t="s">
        <v>317</v>
      </c>
    </row>
    <row r="14" spans="1:2" x14ac:dyDescent="0.2">
      <c r="B14" s="167"/>
    </row>
    <row r="15" spans="1:2" x14ac:dyDescent="0.2">
      <c r="B15" s="167"/>
    </row>
    <row r="16" spans="1:2" x14ac:dyDescent="0.2">
      <c r="B16" s="167"/>
    </row>
    <row r="17" spans="1:2" x14ac:dyDescent="0.2">
      <c r="B17" s="167"/>
    </row>
    <row r="18" spans="1:2" x14ac:dyDescent="0.2">
      <c r="B18" s="167"/>
    </row>
    <row r="19" spans="1:2" x14ac:dyDescent="0.2">
      <c r="B19" s="167"/>
    </row>
    <row r="20" spans="1:2" x14ac:dyDescent="0.2">
      <c r="B20" s="167"/>
    </row>
    <row r="21" spans="1:2" ht="6.95" customHeight="1" x14ac:dyDescent="0.2">
      <c r="A21" s="169"/>
      <c r="B21" s="167"/>
    </row>
    <row r="22" spans="1:2" x14ac:dyDescent="0.2">
      <c r="B22" s="167"/>
    </row>
    <row r="23" spans="1:2" x14ac:dyDescent="0.2">
      <c r="B23" s="167"/>
    </row>
    <row r="24" spans="1:2" x14ac:dyDescent="0.2">
      <c r="B24" s="167"/>
    </row>
    <row r="25" spans="1:2" x14ac:dyDescent="0.2">
      <c r="B25" s="167"/>
    </row>
    <row r="26" spans="1:2" x14ac:dyDescent="0.2">
      <c r="B26" s="167"/>
    </row>
    <row r="27" spans="1:2" x14ac:dyDescent="0.2">
      <c r="B27" s="167"/>
    </row>
    <row r="28" spans="1:2" x14ac:dyDescent="0.2">
      <c r="B28" s="167"/>
    </row>
    <row r="29" spans="1:2" x14ac:dyDescent="0.2">
      <c r="B29" s="167"/>
    </row>
    <row r="30" spans="1:2" x14ac:dyDescent="0.2">
      <c r="B30" s="167"/>
    </row>
    <row r="31" spans="1:2" x14ac:dyDescent="0.2">
      <c r="B31" s="168" t="s">
        <v>318</v>
      </c>
    </row>
    <row r="32" spans="1:2" x14ac:dyDescent="0.2">
      <c r="B32" s="167"/>
    </row>
    <row r="33" spans="1:2" x14ac:dyDescent="0.2">
      <c r="B33" s="167"/>
    </row>
    <row r="34" spans="1:2" x14ac:dyDescent="0.2">
      <c r="B34" s="167"/>
    </row>
    <row r="35" spans="1:2" x14ac:dyDescent="0.2">
      <c r="B35" s="167"/>
    </row>
    <row r="36" spans="1:2" x14ac:dyDescent="0.2">
      <c r="B36" s="167"/>
    </row>
    <row r="37" spans="1:2" x14ac:dyDescent="0.2">
      <c r="B37" s="167"/>
    </row>
    <row r="38" spans="1:2" x14ac:dyDescent="0.2">
      <c r="B38" s="167"/>
    </row>
    <row r="39" spans="1:2" x14ac:dyDescent="0.2">
      <c r="B39" s="167"/>
    </row>
    <row r="40" spans="1:2" x14ac:dyDescent="0.2">
      <c r="B40" s="167"/>
    </row>
    <row r="41" spans="1:2" x14ac:dyDescent="0.2">
      <c r="B41" s="167"/>
    </row>
    <row r="42" spans="1:2" x14ac:dyDescent="0.2">
      <c r="B42" s="167"/>
    </row>
    <row r="43" spans="1:2" x14ac:dyDescent="0.2">
      <c r="B43" s="167"/>
    </row>
    <row r="44" spans="1:2" ht="6.95" customHeight="1" x14ac:dyDescent="0.2">
      <c r="A44" s="169"/>
      <c r="B44" s="167"/>
    </row>
    <row r="45" spans="1:2" x14ac:dyDescent="0.2">
      <c r="B45" s="167"/>
    </row>
    <row r="46" spans="1:2" ht="36" x14ac:dyDescent="0.25">
      <c r="A46" s="166" t="s">
        <v>319</v>
      </c>
      <c r="B46" s="167"/>
    </row>
    <row r="47" spans="1:2" x14ac:dyDescent="0.2">
      <c r="B47" s="167"/>
    </row>
    <row r="48" spans="1:2" x14ac:dyDescent="0.2">
      <c r="B48" s="167"/>
    </row>
    <row r="49" spans="2:2" x14ac:dyDescent="0.2">
      <c r="B49" s="167"/>
    </row>
    <row r="50" spans="2:2" x14ac:dyDescent="0.2">
      <c r="B50" s="167"/>
    </row>
    <row r="51" spans="2:2" x14ac:dyDescent="0.2">
      <c r="B51" s="167"/>
    </row>
    <row r="52" spans="2:2" x14ac:dyDescent="0.2">
      <c r="B52" s="167"/>
    </row>
    <row r="53" spans="2:2" x14ac:dyDescent="0.2">
      <c r="B53" s="167"/>
    </row>
    <row r="54" spans="2:2" x14ac:dyDescent="0.2">
      <c r="B54" s="167"/>
    </row>
    <row r="55" spans="2:2" x14ac:dyDescent="0.2">
      <c r="B55" s="167"/>
    </row>
    <row r="56" spans="2:2" x14ac:dyDescent="0.2">
      <c r="B56" s="167"/>
    </row>
    <row r="57" spans="2:2" x14ac:dyDescent="0.2">
      <c r="B57" s="168" t="s">
        <v>317</v>
      </c>
    </row>
    <row r="58" spans="2:2" x14ac:dyDescent="0.2">
      <c r="B58" s="167"/>
    </row>
    <row r="59" spans="2:2" x14ac:dyDescent="0.2">
      <c r="B59" s="167"/>
    </row>
    <row r="60" spans="2:2" x14ac:dyDescent="0.2">
      <c r="B60" s="167"/>
    </row>
    <row r="61" spans="2:2" x14ac:dyDescent="0.2">
      <c r="B61" s="167"/>
    </row>
    <row r="62" spans="2:2" x14ac:dyDescent="0.2">
      <c r="B62" s="167"/>
    </row>
  </sheetData>
  <sheetProtection algorithmName="SHA-512" hashValue="CBh85Jn0VEjC/9OttRsO8CGOrW74YjZIg0KLLI3g9SsMe5pP8bYSrOtPgRhsDT1XdViwbclDF3wz787i5oouVQ==" saltValue="QgGxg+9JYfXUUCmq3RvQlQ=="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212"/>
  <sheetViews>
    <sheetView tabSelected="1" view="pageBreakPreview" zoomScaleNormal="100" zoomScaleSheetLayoutView="100" workbookViewId="0">
      <selection activeCell="S2" sqref="S2:V2"/>
    </sheetView>
  </sheetViews>
  <sheetFormatPr baseColWidth="10" defaultColWidth="11.42578125" defaultRowHeight="14.25" x14ac:dyDescent="0.2"/>
  <cols>
    <col min="1" max="1" width="0.85546875" style="62" customWidth="1"/>
    <col min="2" max="2" width="9.140625" style="1" customWidth="1"/>
    <col min="3" max="3" width="4.85546875" style="1" customWidth="1"/>
    <col min="4" max="4" width="9.28515625" style="1" customWidth="1"/>
    <col min="5" max="5" width="5.42578125" style="1" customWidth="1"/>
    <col min="6" max="6" width="3.140625" style="1" customWidth="1"/>
    <col min="7" max="7" width="10.5703125" style="1" customWidth="1"/>
    <col min="8" max="8" width="8.42578125" style="1" customWidth="1"/>
    <col min="9" max="9" width="11.42578125" style="1"/>
    <col min="10" max="10" width="9.140625" style="1" customWidth="1"/>
    <col min="11" max="11" width="4" style="1" customWidth="1"/>
    <col min="12" max="12" width="4.85546875" style="1" customWidth="1"/>
    <col min="13" max="13" width="3.7109375" style="1" customWidth="1"/>
    <col min="14" max="14" width="16" style="1" customWidth="1"/>
    <col min="15" max="15" width="8.5703125" style="1" customWidth="1"/>
    <col min="16" max="16" width="3.140625" style="1" customWidth="1"/>
    <col min="17" max="17" width="2.28515625" style="1" customWidth="1"/>
    <col min="18" max="18" width="7.7109375" style="1" customWidth="1"/>
    <col min="19" max="19" width="3.7109375" style="1" customWidth="1"/>
    <col min="20" max="20" width="13.42578125" style="1" customWidth="1"/>
    <col min="21" max="21" width="4.28515625" style="1" customWidth="1"/>
    <col min="22" max="22" width="0.85546875" style="62" customWidth="1"/>
    <col min="23" max="16384" width="11.42578125" style="1"/>
  </cols>
  <sheetData>
    <row r="1" spans="1:22" s="2" customFormat="1" ht="15" x14ac:dyDescent="0.2">
      <c r="A1" s="220" t="s">
        <v>279</v>
      </c>
      <c r="B1" s="221"/>
      <c r="C1" s="221"/>
      <c r="D1" s="222"/>
      <c r="E1" s="226" t="s">
        <v>280</v>
      </c>
      <c r="F1" s="221"/>
      <c r="G1" s="222"/>
      <c r="H1" s="159" t="s">
        <v>281</v>
      </c>
      <c r="I1" s="226" t="s">
        <v>314</v>
      </c>
      <c r="J1" s="227"/>
      <c r="K1" s="220" t="s">
        <v>81</v>
      </c>
      <c r="L1" s="221"/>
      <c r="M1" s="221"/>
      <c r="N1" s="221"/>
      <c r="O1" s="221"/>
      <c r="P1" s="221"/>
      <c r="Q1" s="221"/>
      <c r="R1" s="222"/>
      <c r="S1" s="226" t="s">
        <v>291</v>
      </c>
      <c r="T1" s="221"/>
      <c r="U1" s="221"/>
      <c r="V1" s="227"/>
    </row>
    <row r="2" spans="1:22" s="3" customFormat="1" ht="27" customHeight="1" x14ac:dyDescent="0.2">
      <c r="A2" s="240"/>
      <c r="B2" s="241"/>
      <c r="C2" s="241"/>
      <c r="D2" s="242"/>
      <c r="E2" s="239"/>
      <c r="F2" s="239"/>
      <c r="G2" s="239"/>
      <c r="H2" s="160"/>
      <c r="I2" s="243"/>
      <c r="J2" s="244"/>
      <c r="K2" s="223"/>
      <c r="L2" s="224"/>
      <c r="M2" s="224"/>
      <c r="N2" s="224"/>
      <c r="O2" s="224"/>
      <c r="P2" s="224"/>
      <c r="Q2" s="224"/>
      <c r="R2" s="225"/>
      <c r="S2" s="252"/>
      <c r="T2" s="253"/>
      <c r="U2" s="253"/>
      <c r="V2" s="254"/>
    </row>
    <row r="3" spans="1:22" s="4" customFormat="1" x14ac:dyDescent="0.2">
      <c r="A3" s="154"/>
      <c r="B3" s="146"/>
      <c r="C3" s="146"/>
      <c r="D3" s="146"/>
      <c r="E3" s="146"/>
      <c r="F3" s="146"/>
      <c r="G3" s="146"/>
      <c r="H3" s="146"/>
      <c r="I3" s="146"/>
      <c r="J3" s="146"/>
      <c r="K3" s="146"/>
      <c r="L3" s="146"/>
      <c r="M3" s="146"/>
      <c r="N3" s="146"/>
      <c r="O3" s="146"/>
      <c r="P3" s="146"/>
      <c r="Q3" s="146"/>
      <c r="R3" s="146"/>
      <c r="S3" s="146"/>
      <c r="T3" s="146"/>
      <c r="U3" s="146"/>
      <c r="V3" s="155"/>
    </row>
    <row r="4" spans="1:22" s="3" customFormat="1" ht="20.100000000000001" customHeight="1" x14ac:dyDescent="0.2">
      <c r="A4" s="228" t="s">
        <v>0</v>
      </c>
      <c r="B4" s="197"/>
      <c r="C4" s="197"/>
      <c r="D4" s="197"/>
      <c r="E4" s="197"/>
      <c r="F4" s="197"/>
      <c r="G4" s="197"/>
      <c r="H4" s="197"/>
      <c r="I4" s="197"/>
      <c r="J4" s="197"/>
      <c r="K4" s="197"/>
      <c r="L4" s="197"/>
      <c r="M4" s="197"/>
      <c r="N4" s="197"/>
      <c r="O4" s="197"/>
      <c r="P4" s="197"/>
      <c r="Q4" s="197"/>
      <c r="R4" s="197"/>
      <c r="S4" s="197"/>
      <c r="T4" s="197"/>
      <c r="U4" s="197"/>
      <c r="V4" s="229"/>
    </row>
    <row r="5" spans="1:22" s="4" customFormat="1" ht="8.25" customHeight="1" x14ac:dyDescent="0.2">
      <c r="A5" s="63"/>
      <c r="B5" s="141"/>
      <c r="C5" s="141"/>
      <c r="D5" s="141"/>
      <c r="E5" s="141"/>
      <c r="F5" s="141"/>
      <c r="G5" s="141"/>
      <c r="H5" s="141"/>
      <c r="I5" s="141"/>
      <c r="J5" s="141"/>
      <c r="K5" s="141"/>
      <c r="L5" s="141"/>
      <c r="M5" s="141"/>
      <c r="N5" s="141"/>
      <c r="O5" s="141"/>
      <c r="P5" s="5"/>
      <c r="Q5" s="5"/>
      <c r="R5" s="5"/>
      <c r="S5" s="5"/>
      <c r="T5" s="5"/>
      <c r="U5" s="5"/>
      <c r="V5" s="50"/>
    </row>
    <row r="6" spans="1:22" s="7" customFormat="1" x14ac:dyDescent="0.2">
      <c r="A6" s="64"/>
      <c r="B6" s="178" t="s">
        <v>1</v>
      </c>
      <c r="C6" s="179"/>
      <c r="D6" s="179"/>
      <c r="E6" s="179"/>
      <c r="F6" s="179"/>
      <c r="G6" s="179"/>
      <c r="H6" s="230"/>
      <c r="I6" s="231"/>
      <c r="J6" s="231"/>
      <c r="K6" s="232"/>
      <c r="L6" s="139"/>
      <c r="M6" s="141"/>
      <c r="N6" s="178" t="s">
        <v>2</v>
      </c>
      <c r="O6" s="141"/>
      <c r="P6" s="6"/>
      <c r="Q6" s="5"/>
      <c r="R6" s="139" t="s">
        <v>3</v>
      </c>
      <c r="S6" s="5"/>
      <c r="T6" s="5"/>
      <c r="U6" s="5"/>
      <c r="V6" s="50"/>
    </row>
    <row r="7" spans="1:22" s="7" customFormat="1" ht="5.25" customHeight="1" x14ac:dyDescent="0.2">
      <c r="A7" s="64"/>
      <c r="B7" s="178"/>
      <c r="C7" s="179"/>
      <c r="D7" s="179"/>
      <c r="E7" s="179"/>
      <c r="F7" s="179"/>
      <c r="G7" s="179"/>
      <c r="H7" s="233"/>
      <c r="I7" s="234"/>
      <c r="J7" s="234"/>
      <c r="K7" s="235"/>
      <c r="L7" s="139"/>
      <c r="M7" s="141"/>
      <c r="N7" s="178"/>
      <c r="O7" s="141"/>
      <c r="P7" s="8"/>
      <c r="Q7" s="5"/>
      <c r="R7" s="139"/>
      <c r="S7" s="5"/>
      <c r="T7" s="5"/>
      <c r="U7" s="5"/>
      <c r="V7" s="50"/>
    </row>
    <row r="8" spans="1:22" s="7" customFormat="1" x14ac:dyDescent="0.2">
      <c r="A8" s="64"/>
      <c r="B8" s="178"/>
      <c r="C8" s="179"/>
      <c r="D8" s="179"/>
      <c r="E8" s="179"/>
      <c r="F8" s="179"/>
      <c r="G8" s="179"/>
      <c r="H8" s="236"/>
      <c r="I8" s="237"/>
      <c r="J8" s="237"/>
      <c r="K8" s="238"/>
      <c r="L8" s="139"/>
      <c r="M8" s="141"/>
      <c r="N8" s="178"/>
      <c r="O8" s="141"/>
      <c r="P8" s="6"/>
      <c r="Q8" s="5"/>
      <c r="R8" s="139" t="s">
        <v>4</v>
      </c>
      <c r="S8" s="5"/>
      <c r="T8" s="5"/>
      <c r="U8" s="5"/>
      <c r="V8" s="50"/>
    </row>
    <row r="9" spans="1:22" s="7" customFormat="1" x14ac:dyDescent="0.2">
      <c r="A9" s="64"/>
      <c r="B9" s="141"/>
      <c r="C9" s="141"/>
      <c r="D9" s="141"/>
      <c r="E9" s="141"/>
      <c r="F9" s="141"/>
      <c r="G9" s="141"/>
      <c r="H9" s="141"/>
      <c r="I9" s="141"/>
      <c r="J9" s="141"/>
      <c r="K9" s="141"/>
      <c r="L9" s="141"/>
      <c r="M9" s="141"/>
      <c r="N9" s="141"/>
      <c r="O9" s="141"/>
      <c r="P9" s="8"/>
      <c r="Q9" s="5"/>
      <c r="R9" s="5"/>
      <c r="S9" s="5"/>
      <c r="T9" s="5"/>
      <c r="U9" s="5"/>
      <c r="V9" s="50"/>
    </row>
    <row r="10" spans="1:22" s="9" customFormat="1" ht="20.100000000000001" customHeight="1" x14ac:dyDescent="0.2">
      <c r="A10" s="121"/>
      <c r="B10" s="142" t="s">
        <v>5</v>
      </c>
      <c r="C10" s="142"/>
      <c r="D10" s="142"/>
      <c r="E10" s="142"/>
      <c r="F10" s="142"/>
      <c r="G10" s="142"/>
      <c r="H10" s="142"/>
      <c r="I10" s="142"/>
      <c r="J10" s="142"/>
      <c r="K10" s="142"/>
      <c r="L10" s="142"/>
      <c r="N10" s="176" t="s">
        <v>6</v>
      </c>
      <c r="O10" s="176"/>
      <c r="P10" s="176"/>
      <c r="Q10" s="176"/>
      <c r="R10" s="176"/>
      <c r="S10" s="176"/>
      <c r="T10" s="176"/>
      <c r="U10" s="176"/>
      <c r="V10" s="177"/>
    </row>
    <row r="11" spans="1:22" s="7" customFormat="1" ht="15.75" customHeight="1" x14ac:dyDescent="0.2">
      <c r="A11" s="64"/>
      <c r="B11" s="10"/>
      <c r="C11" s="141"/>
      <c r="D11" s="141"/>
      <c r="E11" s="141"/>
      <c r="F11" s="141"/>
      <c r="G11" s="141"/>
      <c r="H11" s="141"/>
      <c r="I11" s="141"/>
      <c r="J11" s="141"/>
      <c r="K11" s="141"/>
      <c r="L11" s="141"/>
      <c r="M11" s="141"/>
      <c r="N11" s="141"/>
      <c r="O11" s="141"/>
      <c r="P11" s="141"/>
      <c r="Q11" s="141"/>
      <c r="R11" s="141"/>
      <c r="S11" s="141"/>
      <c r="T11" s="141"/>
      <c r="U11" s="141"/>
      <c r="V11" s="49"/>
    </row>
    <row r="12" spans="1:22" x14ac:dyDescent="0.2">
      <c r="A12" s="64"/>
      <c r="B12" s="139" t="s">
        <v>7</v>
      </c>
      <c r="C12" s="10"/>
      <c r="D12" s="10"/>
      <c r="E12" s="141"/>
      <c r="F12" s="11">
        <f>IF(OR('QG B 1 - Checkliste'!G6&gt;0,'QG B 1 - Checkliste'!F7&gt;50),1)</f>
        <v>1</v>
      </c>
      <c r="G12" s="141" t="s">
        <v>66</v>
      </c>
      <c r="H12" s="141"/>
      <c r="I12" s="141"/>
      <c r="J12" s="141"/>
      <c r="K12" s="141"/>
      <c r="L12" s="141"/>
      <c r="M12" s="141"/>
      <c r="N12" s="141" t="s">
        <v>8</v>
      </c>
      <c r="O12" s="141"/>
      <c r="P12" s="141"/>
      <c r="Q12" s="141"/>
      <c r="R12" s="141"/>
      <c r="S12" s="140"/>
      <c r="T12" s="140"/>
      <c r="U12" s="12"/>
      <c r="V12" s="51"/>
    </row>
    <row r="13" spans="1:22" s="14" customFormat="1" ht="7.5" customHeight="1" x14ac:dyDescent="0.2">
      <c r="A13" s="64"/>
      <c r="B13" s="139"/>
      <c r="C13" s="10"/>
      <c r="D13" s="10"/>
      <c r="E13" s="141"/>
      <c r="F13" s="13"/>
      <c r="G13" s="141"/>
      <c r="H13" s="141"/>
      <c r="I13" s="141"/>
      <c r="J13" s="141"/>
      <c r="K13" s="141"/>
      <c r="L13" s="141"/>
      <c r="M13" s="141"/>
      <c r="N13" s="141"/>
      <c r="O13" s="141"/>
      <c r="P13" s="141"/>
      <c r="Q13" s="141"/>
      <c r="R13" s="141"/>
      <c r="S13" s="140"/>
      <c r="T13" s="140"/>
      <c r="U13" s="12"/>
      <c r="V13" s="51"/>
    </row>
    <row r="14" spans="1:22" x14ac:dyDescent="0.2">
      <c r="A14" s="64"/>
      <c r="B14" s="139" t="s">
        <v>9</v>
      </c>
      <c r="C14" s="10"/>
      <c r="D14" s="10"/>
      <c r="E14" s="141"/>
      <c r="F14" s="11" t="b">
        <f>IF(AND('QG B 1 - Checkliste'!F7&gt;20,'QG B 1 - Checkliste'!F7&lt;=50,'QG B 1 - Checkliste'!G6=0),1)</f>
        <v>0</v>
      </c>
      <c r="G14" s="141" t="s">
        <v>10</v>
      </c>
      <c r="H14" s="141"/>
      <c r="I14" s="141"/>
      <c r="J14" s="141"/>
      <c r="K14" s="141"/>
      <c r="L14" s="141"/>
      <c r="M14" s="141"/>
      <c r="N14" s="141" t="str">
        <f>'QG B 1 - Checkliste'!A13</f>
        <v>1. Allgemeines</v>
      </c>
      <c r="O14" s="141"/>
      <c r="P14" s="141"/>
      <c r="Q14" s="141"/>
      <c r="R14" s="141"/>
      <c r="S14" s="15">
        <f>+SUM('QG B 1 - Checkliste'!F13:H13)</f>
        <v>0</v>
      </c>
      <c r="T14" s="16" t="str">
        <f>IF(AND(S14=0,U14=0),"entfällt","von")</f>
        <v>von</v>
      </c>
      <c r="U14" s="45">
        <f>+'QG B 1 - Checkliste'!F13</f>
        <v>7</v>
      </c>
      <c r="V14" s="52"/>
    </row>
    <row r="15" spans="1:22" s="14" customFormat="1" ht="7.5" customHeight="1" x14ac:dyDescent="0.2">
      <c r="A15" s="64"/>
      <c r="B15" s="139"/>
      <c r="C15" s="10"/>
      <c r="D15" s="10"/>
      <c r="E15" s="141"/>
      <c r="F15" s="13"/>
      <c r="G15" s="141"/>
      <c r="H15" s="141"/>
      <c r="I15" s="141"/>
      <c r="J15" s="141"/>
      <c r="K15" s="141"/>
      <c r="L15" s="141"/>
      <c r="M15" s="141"/>
      <c r="N15" s="141"/>
      <c r="O15" s="141"/>
      <c r="P15" s="141"/>
      <c r="Q15" s="141"/>
      <c r="R15" s="141"/>
      <c r="S15" s="15"/>
      <c r="T15" s="16"/>
      <c r="U15" s="47"/>
      <c r="V15" s="51"/>
    </row>
    <row r="16" spans="1:22" x14ac:dyDescent="0.2">
      <c r="A16" s="64"/>
      <c r="B16" s="139" t="s">
        <v>12</v>
      </c>
      <c r="C16" s="10"/>
      <c r="D16" s="10"/>
      <c r="E16" s="141"/>
      <c r="F16" s="11" t="b">
        <f>IF(AND('QG B 1 - Checkliste'!F7&lt;=20,'QG B 1 - Checkliste'!G6=0),1)</f>
        <v>0</v>
      </c>
      <c r="G16" s="141" t="s">
        <v>13</v>
      </c>
      <c r="H16" s="141"/>
      <c r="I16" s="141"/>
      <c r="J16" s="141"/>
      <c r="K16" s="141"/>
      <c r="L16" s="141"/>
      <c r="M16" s="141"/>
      <c r="N16" s="141" t="str">
        <f>'QG B 1 - Checkliste'!A36</f>
        <v>2. Projektplanung / Projektdurchführung</v>
      </c>
      <c r="O16" s="141"/>
      <c r="P16" s="141"/>
      <c r="Q16" s="141"/>
      <c r="R16" s="141"/>
      <c r="S16" s="15">
        <f>+SUM('QG B 1 - Checkliste'!F36:H36)</f>
        <v>0</v>
      </c>
      <c r="T16" s="16" t="str">
        <f>IF(AND(S16=0,U16=0),"entfällt","von")</f>
        <v>von</v>
      </c>
      <c r="U16" s="45">
        <f>+'QG B 1 - Checkliste'!F36</f>
        <v>19</v>
      </c>
      <c r="V16" s="52"/>
    </row>
    <row r="17" spans="1:22" s="14" customFormat="1" ht="7.5" customHeight="1" x14ac:dyDescent="0.2">
      <c r="A17" s="64"/>
      <c r="B17" s="139"/>
      <c r="C17" s="10"/>
      <c r="D17" s="10"/>
      <c r="E17" s="141"/>
      <c r="F17" s="17"/>
      <c r="G17" s="141"/>
      <c r="H17" s="141"/>
      <c r="I17" s="141"/>
      <c r="J17" s="141"/>
      <c r="K17" s="141"/>
      <c r="L17" s="141"/>
      <c r="M17" s="141"/>
      <c r="N17" s="141"/>
      <c r="O17" s="141"/>
      <c r="P17" s="141"/>
      <c r="Q17" s="141"/>
      <c r="R17" s="141"/>
      <c r="S17" s="15"/>
      <c r="T17" s="16"/>
      <c r="U17" s="47"/>
      <c r="V17" s="51"/>
    </row>
    <row r="18" spans="1:22" x14ac:dyDescent="0.2">
      <c r="A18" s="64"/>
      <c r="B18" s="139"/>
      <c r="C18" s="10"/>
      <c r="D18" s="10"/>
      <c r="E18" s="141"/>
      <c r="F18" s="18"/>
      <c r="G18" s="141"/>
      <c r="H18" s="141"/>
      <c r="I18" s="141"/>
      <c r="J18" s="141"/>
      <c r="K18" s="141"/>
      <c r="L18" s="141"/>
      <c r="M18" s="141"/>
      <c r="N18" s="141" t="str">
        <f>'QG B 1 - Checkliste'!A57</f>
        <v>3. Termine</v>
      </c>
      <c r="O18" s="141"/>
      <c r="P18" s="141"/>
      <c r="Q18" s="141"/>
      <c r="R18" s="141"/>
      <c r="S18" s="15">
        <f>+SUM('QG B 1 - Checkliste'!F57:H57)</f>
        <v>0</v>
      </c>
      <c r="T18" s="16" t="str">
        <f>IF(AND(S18=0,U18=0),"entfällt","von")</f>
        <v>von</v>
      </c>
      <c r="U18" s="45">
        <f>+'QG B 1 - Checkliste'!F57</f>
        <v>2</v>
      </c>
      <c r="V18" s="52"/>
    </row>
    <row r="19" spans="1:22" s="14" customFormat="1" ht="7.5" customHeight="1" x14ac:dyDescent="0.2">
      <c r="A19" s="64"/>
      <c r="B19" s="139"/>
      <c r="C19" s="10"/>
      <c r="D19" s="10"/>
      <c r="E19" s="141"/>
      <c r="F19" s="19"/>
      <c r="G19" s="141"/>
      <c r="H19" s="141"/>
      <c r="I19" s="141"/>
      <c r="J19" s="141"/>
      <c r="K19" s="141"/>
      <c r="L19" s="141"/>
      <c r="M19" s="141"/>
      <c r="N19" s="141"/>
      <c r="O19" s="141"/>
      <c r="P19" s="141"/>
      <c r="Q19" s="141"/>
      <c r="R19" s="141"/>
      <c r="S19" s="15"/>
      <c r="T19" s="16"/>
      <c r="U19" s="47"/>
      <c r="V19" s="51"/>
    </row>
    <row r="20" spans="1:22" x14ac:dyDescent="0.2">
      <c r="A20" s="64"/>
      <c r="B20" s="139" t="s">
        <v>15</v>
      </c>
      <c r="C20" s="10"/>
      <c r="D20" s="10"/>
      <c r="E20" s="206">
        <f>IF(ISERROR(+SUM(S14:S30)/SUM(U14:U30)),"",+SUM(S14:S30)/SUM(U14:U30))</f>
        <v>0</v>
      </c>
      <c r="F20" s="206"/>
      <c r="G20" s="194" t="s">
        <v>16</v>
      </c>
      <c r="H20" s="194"/>
      <c r="I20" s="194"/>
      <c r="J20" s="194"/>
      <c r="K20" s="194"/>
      <c r="L20" s="194"/>
      <c r="M20" s="141"/>
      <c r="N20" s="141" t="str">
        <f>'QG B 1 - Checkliste'!A78</f>
        <v>4. Kosten und Finanzierung</v>
      </c>
      <c r="O20" s="141"/>
      <c r="P20" s="141"/>
      <c r="Q20" s="141"/>
      <c r="R20" s="141"/>
      <c r="S20" s="15">
        <f>+SUM('QG B 1 - Checkliste'!F78:H78)</f>
        <v>0</v>
      </c>
      <c r="T20" s="16" t="str">
        <f>IF(AND(S20=0,U20=0),"entfällt","von")</f>
        <v>von</v>
      </c>
      <c r="U20" s="45">
        <f>+'QG B 1 - Checkliste'!F78</f>
        <v>1</v>
      </c>
      <c r="V20" s="52"/>
    </row>
    <row r="21" spans="1:22" s="14" customFormat="1" ht="7.5" customHeight="1" x14ac:dyDescent="0.2">
      <c r="A21" s="64"/>
      <c r="B21" s="139"/>
      <c r="C21" s="10"/>
      <c r="D21" s="10"/>
      <c r="E21" s="141"/>
      <c r="F21" s="19"/>
      <c r="G21" s="141"/>
      <c r="H21" s="141"/>
      <c r="I21" s="141"/>
      <c r="J21" s="141"/>
      <c r="K21" s="141"/>
      <c r="L21" s="141"/>
      <c r="M21" s="141"/>
      <c r="N21" s="141"/>
      <c r="O21" s="141"/>
      <c r="P21" s="141"/>
      <c r="Q21" s="141"/>
      <c r="R21" s="141"/>
      <c r="S21" s="15"/>
      <c r="T21" s="16"/>
      <c r="U21" s="47"/>
      <c r="V21" s="51"/>
    </row>
    <row r="22" spans="1:22" x14ac:dyDescent="0.2">
      <c r="A22" s="64"/>
      <c r="B22" s="139"/>
      <c r="C22" s="10"/>
      <c r="D22" s="10"/>
      <c r="E22" s="141"/>
      <c r="F22" s="20"/>
      <c r="G22" s="141"/>
      <c r="H22" s="141"/>
      <c r="I22" s="141"/>
      <c r="J22" s="141"/>
      <c r="K22" s="141"/>
      <c r="L22" s="141"/>
      <c r="M22" s="141"/>
      <c r="N22" s="141" t="str">
        <f>'QG B 1 - Checkliste'!A99</f>
        <v>5. Risiko, Chancen und Qualität</v>
      </c>
      <c r="O22" s="141"/>
      <c r="P22" s="141"/>
      <c r="Q22" s="141"/>
      <c r="R22" s="141"/>
      <c r="S22" s="15">
        <f>+SUM('QG B 1 - Checkliste'!F99:H99)</f>
        <v>0</v>
      </c>
      <c r="T22" s="16" t="str">
        <f>IF(AND(S22=0,U22=0),"entfällt","von")</f>
        <v>von</v>
      </c>
      <c r="U22" s="45">
        <f>+'QG B 1 - Checkliste'!F99</f>
        <v>2</v>
      </c>
      <c r="V22" s="52"/>
    </row>
    <row r="23" spans="1:22" s="14" customFormat="1" ht="7.5" customHeight="1" x14ac:dyDescent="0.2">
      <c r="A23" s="64"/>
      <c r="B23" s="139"/>
      <c r="C23" s="10"/>
      <c r="D23" s="10"/>
      <c r="E23" s="141"/>
      <c r="F23" s="19"/>
      <c r="G23" s="141"/>
      <c r="H23" s="141"/>
      <c r="I23" s="141"/>
      <c r="J23" s="141"/>
      <c r="K23" s="141"/>
      <c r="L23" s="141"/>
      <c r="M23" s="141"/>
      <c r="N23" s="141"/>
      <c r="O23" s="141"/>
      <c r="P23" s="141"/>
      <c r="Q23" s="141"/>
      <c r="R23" s="141"/>
      <c r="S23" s="15"/>
      <c r="T23" s="16"/>
      <c r="U23" s="47"/>
      <c r="V23" s="51"/>
    </row>
    <row r="24" spans="1:22" x14ac:dyDescent="0.2">
      <c r="A24" s="64"/>
      <c r="B24" s="139"/>
      <c r="C24" s="10"/>
      <c r="D24" s="10"/>
      <c r="E24" s="141"/>
      <c r="F24" s="18"/>
      <c r="G24" s="141"/>
      <c r="H24" s="141"/>
      <c r="I24" s="141"/>
      <c r="J24" s="141"/>
      <c r="K24" s="141"/>
      <c r="L24" s="141"/>
      <c r="M24" s="141"/>
      <c r="N24" s="141" t="str">
        <f>'QG B 1 - Checkliste'!A118</f>
        <v>6. Nachträge</v>
      </c>
      <c r="O24" s="141"/>
      <c r="P24" s="141"/>
      <c r="Q24" s="141"/>
      <c r="R24" s="141"/>
      <c r="S24" s="15">
        <f>+SUM('QG B 1 - Checkliste'!F118:H118)</f>
        <v>0</v>
      </c>
      <c r="T24" s="16" t="str">
        <f>IF(AND(S24=0,U24=0),"entfällt","von")</f>
        <v>von</v>
      </c>
      <c r="U24" s="45">
        <f>+'QG B 1 - Checkliste'!F118</f>
        <v>3</v>
      </c>
      <c r="V24" s="52"/>
    </row>
    <row r="25" spans="1:22" s="14" customFormat="1" ht="7.5" customHeight="1" x14ac:dyDescent="0.2">
      <c r="A25" s="64"/>
      <c r="B25" s="139"/>
      <c r="C25" s="10"/>
      <c r="D25" s="10"/>
      <c r="E25" s="141"/>
      <c r="F25" s="19"/>
      <c r="G25" s="141"/>
      <c r="H25" s="141"/>
      <c r="I25" s="141"/>
      <c r="J25" s="141"/>
      <c r="K25" s="141"/>
      <c r="L25" s="141"/>
      <c r="M25" s="141"/>
      <c r="N25" s="141"/>
      <c r="O25" s="141"/>
      <c r="P25" s="141"/>
      <c r="Q25" s="141"/>
      <c r="R25" s="141"/>
      <c r="S25" s="15"/>
      <c r="T25" s="16"/>
      <c r="U25" s="47"/>
      <c r="V25" s="51"/>
    </row>
    <row r="26" spans="1:22" x14ac:dyDescent="0.2">
      <c r="A26" s="64"/>
      <c r="B26" s="139"/>
      <c r="C26" s="10"/>
      <c r="D26" s="10"/>
      <c r="E26" s="141"/>
      <c r="F26" s="20"/>
      <c r="G26" s="141"/>
      <c r="H26" s="141"/>
      <c r="I26" s="141"/>
      <c r="J26" s="141"/>
      <c r="K26" s="141"/>
      <c r="L26" s="141"/>
      <c r="M26" s="141"/>
      <c r="N26" s="141" t="str">
        <f>'QG B 1 - Checkliste'!A139</f>
        <v>7. Technische Themen</v>
      </c>
      <c r="O26" s="141"/>
      <c r="P26" s="141"/>
      <c r="Q26" s="141"/>
      <c r="R26" s="141"/>
      <c r="S26" s="15">
        <f>+SUM('QG B 1 - Checkliste'!F139:H139)</f>
        <v>0</v>
      </c>
      <c r="T26" s="16" t="str">
        <f>IF(AND(S26=0,U26=0),"entfällt","von")</f>
        <v>entfällt</v>
      </c>
      <c r="U26" s="45">
        <f>+'QG B 1 - Checkliste'!F139</f>
        <v>0</v>
      </c>
      <c r="V26" s="52"/>
    </row>
    <row r="27" spans="1:22" s="14" customFormat="1" ht="7.5" customHeight="1" x14ac:dyDescent="0.2">
      <c r="A27" s="64"/>
      <c r="B27" s="139"/>
      <c r="C27" s="10"/>
      <c r="D27" s="10"/>
      <c r="E27" s="141"/>
      <c r="F27" s="19"/>
      <c r="G27" s="141"/>
      <c r="H27" s="141"/>
      <c r="I27" s="141"/>
      <c r="J27" s="141"/>
      <c r="K27" s="141"/>
      <c r="L27" s="141"/>
      <c r="M27" s="141"/>
      <c r="N27" s="141"/>
      <c r="O27" s="141"/>
      <c r="P27" s="141"/>
      <c r="Q27" s="141"/>
      <c r="R27" s="141"/>
      <c r="S27" s="15"/>
      <c r="T27" s="16"/>
      <c r="U27" s="47"/>
      <c r="V27" s="51"/>
    </row>
    <row r="28" spans="1:22" x14ac:dyDescent="0.2">
      <c r="A28" s="64"/>
      <c r="B28" s="152" t="s">
        <v>265</v>
      </c>
      <c r="C28" s="10"/>
      <c r="D28" s="10"/>
      <c r="E28" s="141"/>
      <c r="F28" s="153" t="str">
        <f>IF('QG B 1 - Checkliste'!G6&gt;0,"X","")</f>
        <v>X</v>
      </c>
      <c r="G28" s="146" t="s">
        <v>266</v>
      </c>
      <c r="H28" s="141"/>
      <c r="I28" s="141"/>
      <c r="J28" s="141"/>
      <c r="K28" s="141"/>
      <c r="L28" s="141"/>
      <c r="M28" s="141"/>
      <c r="N28" s="141" t="str">
        <f>'QG B 1 - Checkliste'!A160</f>
        <v>8. Juristische Themen</v>
      </c>
      <c r="O28" s="141"/>
      <c r="P28" s="141"/>
      <c r="Q28" s="141"/>
      <c r="R28" s="141"/>
      <c r="S28" s="15">
        <f>+SUM('QG B 1 - Checkliste'!F160:H160)</f>
        <v>0</v>
      </c>
      <c r="T28" s="16" t="str">
        <f>IF(AND(S28=0,U28=0),"entfällt","von")</f>
        <v>entfällt</v>
      </c>
      <c r="U28" s="45">
        <f>+'QG B 1 - Checkliste'!F160</f>
        <v>0</v>
      </c>
      <c r="V28" s="52"/>
    </row>
    <row r="29" spans="1:22" s="14" customFormat="1" ht="7.5" customHeight="1" x14ac:dyDescent="0.2">
      <c r="A29" s="64"/>
      <c r="B29" s="139"/>
      <c r="C29" s="10"/>
      <c r="D29" s="10"/>
      <c r="E29" s="141"/>
      <c r="F29" s="19"/>
      <c r="G29" s="146"/>
      <c r="H29" s="141"/>
      <c r="I29" s="141"/>
      <c r="J29" s="141"/>
      <c r="K29" s="141"/>
      <c r="L29" s="141"/>
      <c r="M29" s="141"/>
      <c r="N29" s="141"/>
      <c r="O29" s="141"/>
      <c r="P29" s="141"/>
      <c r="Q29" s="141"/>
      <c r="R29" s="141"/>
      <c r="S29" s="15"/>
      <c r="T29" s="16"/>
      <c r="U29" s="47"/>
      <c r="V29" s="51"/>
    </row>
    <row r="30" spans="1:22" x14ac:dyDescent="0.2">
      <c r="A30" s="64"/>
      <c r="B30" s="139"/>
      <c r="C30" s="10"/>
      <c r="D30" s="10"/>
      <c r="E30" s="141"/>
      <c r="F30" s="153" t="str">
        <f>IF('QG B 1 - Checkliste'!F7&gt;50,"X","")</f>
        <v/>
      </c>
      <c r="G30" s="146" t="s">
        <v>267</v>
      </c>
      <c r="H30" s="141"/>
      <c r="I30" s="141"/>
      <c r="J30" s="141"/>
      <c r="K30" s="141"/>
      <c r="L30" s="141"/>
      <c r="M30" s="141"/>
      <c r="N30" s="141" t="str">
        <f>'QG B 1 - Checkliste'!A181</f>
        <v>9. Inbetriebnahme</v>
      </c>
      <c r="O30" s="141"/>
      <c r="P30" s="141"/>
      <c r="Q30" s="141"/>
      <c r="R30" s="141"/>
      <c r="S30" s="15">
        <f>+SUM('QG B 1 - Checkliste'!F181:H181)</f>
        <v>0</v>
      </c>
      <c r="T30" s="16" t="str">
        <f>IF(AND(S30=0,U30=0),"entfällt","von")</f>
        <v>entfällt</v>
      </c>
      <c r="U30" s="45">
        <f>+'QG B 1 - Checkliste'!F181</f>
        <v>0</v>
      </c>
      <c r="V30" s="52"/>
    </row>
    <row r="31" spans="1:22" s="14" customFormat="1" ht="7.5" customHeight="1" x14ac:dyDescent="0.2">
      <c r="A31" s="64"/>
      <c r="B31" s="139"/>
      <c r="C31" s="10"/>
      <c r="D31" s="10"/>
      <c r="E31" s="141"/>
      <c r="F31" s="19"/>
      <c r="G31" s="141"/>
      <c r="H31" s="141"/>
      <c r="I31" s="141"/>
      <c r="J31" s="141"/>
      <c r="K31" s="141"/>
      <c r="L31" s="141"/>
      <c r="M31" s="141"/>
      <c r="N31" s="141"/>
      <c r="O31" s="141"/>
      <c r="P31" s="141"/>
      <c r="Q31" s="141"/>
      <c r="R31" s="141"/>
      <c r="S31" s="140"/>
      <c r="T31" s="140"/>
      <c r="U31" s="12"/>
      <c r="V31" s="51"/>
    </row>
    <row r="32" spans="1:22" x14ac:dyDescent="0.2">
      <c r="A32" s="64"/>
      <c r="B32" s="10"/>
      <c r="C32" s="10"/>
      <c r="D32" s="10"/>
      <c r="E32" s="141"/>
      <c r="F32" s="18"/>
      <c r="G32" s="141"/>
      <c r="H32" s="141"/>
      <c r="I32" s="141"/>
      <c r="J32" s="141"/>
      <c r="K32" s="141"/>
      <c r="L32" s="141"/>
      <c r="M32" s="141"/>
      <c r="N32" s="141" t="s">
        <v>22</v>
      </c>
      <c r="O32" s="141"/>
      <c r="P32" s="141"/>
      <c r="Q32" s="141"/>
      <c r="R32" s="141"/>
      <c r="S32" s="16"/>
      <c r="T32" s="16"/>
      <c r="U32" s="16"/>
      <c r="V32" s="52"/>
    </row>
    <row r="33" spans="1:22" s="14" customFormat="1" ht="7.5" customHeight="1" x14ac:dyDescent="0.2">
      <c r="A33" s="64"/>
      <c r="B33" s="139"/>
      <c r="C33" s="10"/>
      <c r="D33" s="10"/>
      <c r="E33" s="141"/>
      <c r="F33" s="19"/>
      <c r="G33" s="141"/>
      <c r="H33" s="141"/>
      <c r="I33" s="141"/>
      <c r="J33" s="141"/>
      <c r="K33" s="141"/>
      <c r="L33" s="141"/>
      <c r="M33" s="141"/>
      <c r="N33" s="141"/>
      <c r="O33" s="141"/>
      <c r="P33" s="141"/>
      <c r="Q33" s="141"/>
      <c r="R33" s="141"/>
      <c r="S33" s="16"/>
      <c r="T33" s="16"/>
      <c r="U33" s="140"/>
      <c r="V33" s="53"/>
    </row>
    <row r="34" spans="1:22" x14ac:dyDescent="0.2">
      <c r="A34" s="64"/>
      <c r="B34" s="10"/>
      <c r="C34" s="10"/>
      <c r="D34" s="10"/>
      <c r="E34" s="141"/>
      <c r="F34" s="18"/>
      <c r="G34" s="141"/>
      <c r="H34" s="141"/>
      <c r="I34" s="141"/>
      <c r="J34" s="141"/>
      <c r="K34" s="141"/>
      <c r="L34" s="141"/>
      <c r="M34" s="141"/>
      <c r="N34" s="141"/>
      <c r="O34" s="141"/>
      <c r="P34" s="141"/>
      <c r="Q34" s="141"/>
      <c r="R34" s="141"/>
      <c r="S34" s="16"/>
      <c r="T34" s="16"/>
      <c r="U34" s="140"/>
      <c r="V34" s="53"/>
    </row>
    <row r="35" spans="1:22" s="14" customFormat="1" ht="7.5" customHeight="1" x14ac:dyDescent="0.2">
      <c r="A35" s="64"/>
      <c r="B35" s="139"/>
      <c r="C35" s="10"/>
      <c r="D35" s="10"/>
      <c r="E35" s="141"/>
      <c r="F35" s="19"/>
      <c r="G35" s="141"/>
      <c r="H35" s="141"/>
      <c r="I35" s="141"/>
      <c r="J35" s="141"/>
      <c r="K35" s="141"/>
      <c r="L35" s="141"/>
      <c r="M35" s="141"/>
      <c r="N35" s="141"/>
      <c r="O35" s="141"/>
      <c r="P35" s="141"/>
      <c r="Q35" s="141"/>
      <c r="R35" s="141"/>
      <c r="S35" s="140"/>
      <c r="T35" s="140"/>
      <c r="U35" s="12"/>
      <c r="V35" s="51"/>
    </row>
    <row r="36" spans="1:22" x14ac:dyDescent="0.2">
      <c r="A36" s="64"/>
      <c r="B36" s="10"/>
      <c r="C36" s="10"/>
      <c r="D36" s="10"/>
      <c r="E36" s="141"/>
      <c r="F36" s="18"/>
      <c r="G36" s="141"/>
      <c r="H36" s="141"/>
      <c r="I36" s="141"/>
      <c r="J36" s="141"/>
      <c r="K36" s="141"/>
      <c r="L36" s="141"/>
      <c r="M36" s="141"/>
      <c r="N36" s="14"/>
      <c r="O36" s="141"/>
      <c r="P36" s="141"/>
      <c r="Q36" s="141"/>
      <c r="R36" s="141"/>
      <c r="S36" s="16"/>
      <c r="T36" s="16"/>
      <c r="U36" s="140"/>
      <c r="V36" s="53"/>
    </row>
    <row r="37" spans="1:22" ht="39.75" customHeight="1" x14ac:dyDescent="0.2">
      <c r="A37" s="64"/>
      <c r="B37" s="141"/>
      <c r="C37" s="141"/>
      <c r="D37" s="141"/>
      <c r="E37" s="141"/>
      <c r="F37" s="141"/>
      <c r="G37" s="141"/>
      <c r="H37" s="141"/>
      <c r="I37" s="141"/>
      <c r="J37" s="141"/>
      <c r="K37" s="141"/>
      <c r="L37" s="141"/>
      <c r="M37" s="141"/>
      <c r="N37" s="19" t="s">
        <v>23</v>
      </c>
      <c r="O37" s="141"/>
      <c r="P37" s="141"/>
      <c r="Q37" s="141"/>
      <c r="R37" s="141"/>
      <c r="S37" s="141"/>
      <c r="T37" s="141"/>
      <c r="U37" s="12"/>
      <c r="V37" s="51"/>
    </row>
    <row r="38" spans="1:22" s="2" customFormat="1" ht="20.100000000000001" customHeight="1" x14ac:dyDescent="0.2">
      <c r="A38" s="121"/>
      <c r="B38" s="142" t="s">
        <v>24</v>
      </c>
      <c r="C38" s="142"/>
      <c r="D38" s="142"/>
      <c r="E38" s="142"/>
      <c r="F38" s="142"/>
      <c r="G38" s="142"/>
      <c r="H38" s="142"/>
      <c r="I38" s="142"/>
      <c r="J38" s="142"/>
      <c r="K38" s="142"/>
      <c r="L38" s="142"/>
      <c r="M38" s="21"/>
      <c r="N38" s="176" t="s">
        <v>25</v>
      </c>
      <c r="O38" s="176"/>
      <c r="P38" s="176"/>
      <c r="Q38" s="176"/>
      <c r="R38" s="176"/>
      <c r="S38" s="176"/>
      <c r="T38" s="176"/>
      <c r="U38" s="176"/>
      <c r="V38" s="177"/>
    </row>
    <row r="39" spans="1:22" ht="6.75" customHeight="1" x14ac:dyDescent="0.2">
      <c r="A39" s="64"/>
      <c r="B39" s="5"/>
      <c r="C39" s="5"/>
      <c r="D39" s="5"/>
      <c r="E39" s="5"/>
      <c r="F39" s="5"/>
      <c r="G39" s="5"/>
      <c r="H39" s="5"/>
      <c r="I39" s="5"/>
      <c r="J39" s="5"/>
      <c r="K39" s="5"/>
      <c r="L39" s="5"/>
      <c r="M39" s="5"/>
      <c r="N39" s="5"/>
      <c r="O39" s="5"/>
      <c r="P39" s="5"/>
      <c r="Q39" s="5"/>
      <c r="R39" s="5"/>
      <c r="S39" s="5"/>
      <c r="T39" s="5"/>
      <c r="U39" s="5"/>
      <c r="V39" s="50"/>
    </row>
    <row r="40" spans="1:22" ht="409.6" customHeight="1" x14ac:dyDescent="0.2">
      <c r="A40" s="64"/>
      <c r="B40" s="199"/>
      <c r="C40" s="200"/>
      <c r="D40" s="200"/>
      <c r="E40" s="200"/>
      <c r="F40" s="200"/>
      <c r="G40" s="200"/>
      <c r="H40" s="200"/>
      <c r="I40" s="200"/>
      <c r="J40" s="200"/>
      <c r="K40" s="200"/>
      <c r="L40" s="201"/>
      <c r="M40" s="5"/>
      <c r="N40" s="199"/>
      <c r="O40" s="200"/>
      <c r="P40" s="200"/>
      <c r="Q40" s="200"/>
      <c r="R40" s="200"/>
      <c r="S40" s="200"/>
      <c r="T40" s="200"/>
      <c r="U40" s="201"/>
      <c r="V40" s="54"/>
    </row>
    <row r="41" spans="1:22" ht="15" thickBot="1" x14ac:dyDescent="0.25">
      <c r="A41" s="68"/>
      <c r="B41" s="100"/>
      <c r="C41" s="100"/>
      <c r="D41" s="100"/>
      <c r="E41" s="100"/>
      <c r="F41" s="100"/>
      <c r="G41" s="100"/>
      <c r="H41" s="100"/>
      <c r="I41" s="100"/>
      <c r="J41" s="100"/>
      <c r="K41" s="100"/>
      <c r="L41" s="100"/>
      <c r="M41" s="100"/>
      <c r="N41" s="100"/>
      <c r="O41" s="100"/>
      <c r="P41" s="100"/>
      <c r="Q41" s="100"/>
      <c r="R41" s="100"/>
      <c r="S41" s="100"/>
      <c r="T41" s="100"/>
      <c r="U41" s="100"/>
      <c r="V41" s="101"/>
    </row>
    <row r="42" spans="1:22" s="2" customFormat="1" ht="15" x14ac:dyDescent="0.2">
      <c r="A42" s="190" t="str">
        <f>+A1</f>
        <v>Auftragnehmer</v>
      </c>
      <c r="B42" s="174"/>
      <c r="C42" s="174"/>
      <c r="D42" s="175"/>
      <c r="E42" s="173" t="str">
        <f>+E1</f>
        <v>OE EIU</v>
      </c>
      <c r="F42" s="174"/>
      <c r="G42" s="175"/>
      <c r="H42" s="173" t="str">
        <f>+I1</f>
        <v>iTWO-Projektnr.</v>
      </c>
      <c r="I42" s="175"/>
      <c r="J42" s="173" t="str">
        <f>K1</f>
        <v>Projektbezeichnung, ggf. Abschnitt</v>
      </c>
      <c r="K42" s="174"/>
      <c r="L42" s="174"/>
      <c r="M42" s="174"/>
      <c r="N42" s="174"/>
      <c r="O42" s="174"/>
      <c r="P42" s="174"/>
      <c r="Q42" s="174"/>
      <c r="R42" s="189"/>
      <c r="S42" s="190" t="str">
        <f>+S1</f>
        <v>iTWO-Vertragsnr.</v>
      </c>
      <c r="T42" s="174" t="str">
        <f>+S1</f>
        <v>iTWO-Vertragsnr.</v>
      </c>
      <c r="U42" s="174"/>
      <c r="V42" s="189"/>
    </row>
    <row r="43" spans="1:22" s="3" customFormat="1" ht="27" customHeight="1" x14ac:dyDescent="0.2">
      <c r="A43" s="203" t="str">
        <f>IF(A2&lt;&gt;"",A2,"")</f>
        <v/>
      </c>
      <c r="B43" s="204"/>
      <c r="C43" s="204"/>
      <c r="D43" s="205"/>
      <c r="E43" s="172" t="str">
        <f>IF(E2&lt;&gt;"",E2,"")</f>
        <v/>
      </c>
      <c r="F43" s="172"/>
      <c r="G43" s="172"/>
      <c r="H43" s="172" t="str">
        <f>IF(I2&lt;&gt;"",I2,"")</f>
        <v/>
      </c>
      <c r="I43" s="172"/>
      <c r="J43" s="191" t="str">
        <f>+IF(K2&lt;&gt;"",K2,"")</f>
        <v/>
      </c>
      <c r="K43" s="192"/>
      <c r="L43" s="192"/>
      <c r="M43" s="192"/>
      <c r="N43" s="192"/>
      <c r="O43" s="192"/>
      <c r="P43" s="192"/>
      <c r="Q43" s="192"/>
      <c r="R43" s="193"/>
      <c r="S43" s="192" t="str">
        <f>IF(S2&lt;&gt;"",S2,"")</f>
        <v/>
      </c>
      <c r="T43" s="192" t="str">
        <f>IF(T2&lt;&gt;"",T2,"")</f>
        <v/>
      </c>
      <c r="U43" s="192"/>
      <c r="V43" s="193"/>
    </row>
    <row r="44" spans="1:22" s="4" customFormat="1" x14ac:dyDescent="0.2">
      <c r="A44" s="63"/>
      <c r="B44" s="141"/>
      <c r="C44" s="141"/>
      <c r="D44" s="141"/>
      <c r="E44" s="141"/>
      <c r="F44" s="141"/>
      <c r="G44" s="141"/>
      <c r="H44" s="141"/>
      <c r="I44" s="141"/>
      <c r="J44" s="141"/>
      <c r="K44" s="141"/>
      <c r="L44" s="141"/>
      <c r="M44" s="141"/>
      <c r="N44" s="141"/>
      <c r="O44" s="141"/>
      <c r="P44" s="141"/>
      <c r="Q44" s="141"/>
      <c r="R44" s="141"/>
      <c r="S44" s="141"/>
      <c r="T44" s="141"/>
      <c r="U44" s="141"/>
      <c r="V44" s="49"/>
    </row>
    <row r="45" spans="1:22" s="3" customFormat="1" ht="18.75" customHeight="1" x14ac:dyDescent="0.2">
      <c r="A45" s="196" t="s">
        <v>26</v>
      </c>
      <c r="B45" s="197"/>
      <c r="C45" s="197"/>
      <c r="D45" s="197"/>
      <c r="E45" s="197"/>
      <c r="F45" s="197"/>
      <c r="G45" s="197"/>
      <c r="H45" s="197"/>
      <c r="I45" s="197"/>
      <c r="J45" s="197"/>
      <c r="K45" s="197"/>
      <c r="L45" s="197"/>
      <c r="M45" s="197"/>
      <c r="N45" s="197"/>
      <c r="O45" s="197"/>
      <c r="P45" s="197"/>
      <c r="Q45" s="197"/>
      <c r="R45" s="197"/>
      <c r="S45" s="197"/>
      <c r="T45" s="197"/>
      <c r="U45" s="197"/>
      <c r="V45" s="198"/>
    </row>
    <row r="46" spans="1:22" s="4" customFormat="1" ht="8.25" customHeight="1" x14ac:dyDescent="0.2">
      <c r="A46" s="63"/>
      <c r="B46" s="141"/>
      <c r="C46" s="141"/>
      <c r="D46" s="141"/>
      <c r="E46" s="141"/>
      <c r="F46" s="141"/>
      <c r="G46" s="141"/>
      <c r="H46" s="141"/>
      <c r="I46" s="141"/>
      <c r="J46" s="141"/>
      <c r="K46" s="141"/>
      <c r="L46" s="141"/>
      <c r="M46" s="141"/>
      <c r="N46" s="141"/>
      <c r="O46" s="141"/>
      <c r="P46" s="5"/>
      <c r="Q46" s="5"/>
      <c r="R46" s="5"/>
      <c r="S46" s="5"/>
      <c r="T46" s="5"/>
      <c r="U46" s="5"/>
      <c r="V46" s="50"/>
    </row>
    <row r="47" spans="1:22" s="7" customFormat="1" x14ac:dyDescent="0.2">
      <c r="A47" s="64"/>
      <c r="B47" s="178" t="s">
        <v>27</v>
      </c>
      <c r="C47" s="179"/>
      <c r="D47" s="179"/>
      <c r="E47" s="179"/>
      <c r="F47" s="179"/>
      <c r="G47" s="179"/>
      <c r="H47" s="180">
        <f>H6</f>
        <v>0</v>
      </c>
      <c r="I47" s="181"/>
      <c r="J47" s="181"/>
      <c r="K47" s="182"/>
      <c r="L47" s="139"/>
      <c r="M47" s="141"/>
      <c r="N47" s="178" t="s">
        <v>2</v>
      </c>
      <c r="O47" s="141"/>
      <c r="P47" s="23" t="str">
        <f>IF((P6)&gt;0,P6," ")</f>
        <v xml:space="preserve"> </v>
      </c>
      <c r="Q47" s="5"/>
      <c r="R47" s="139" t="s">
        <v>3</v>
      </c>
      <c r="S47" s="5"/>
      <c r="T47" s="5"/>
      <c r="U47" s="5"/>
      <c r="V47" s="50"/>
    </row>
    <row r="48" spans="1:22" s="7" customFormat="1" ht="5.25" customHeight="1" x14ac:dyDescent="0.2">
      <c r="A48" s="64"/>
      <c r="B48" s="178"/>
      <c r="C48" s="179"/>
      <c r="D48" s="179"/>
      <c r="E48" s="179"/>
      <c r="F48" s="179"/>
      <c r="G48" s="179"/>
      <c r="H48" s="183"/>
      <c r="I48" s="184"/>
      <c r="J48" s="184"/>
      <c r="K48" s="185"/>
      <c r="L48" s="139"/>
      <c r="M48" s="141"/>
      <c r="N48" s="178"/>
      <c r="O48" s="141"/>
      <c r="P48" s="8"/>
      <c r="Q48" s="5"/>
      <c r="R48" s="139"/>
      <c r="S48" s="5"/>
      <c r="T48" s="5"/>
      <c r="U48" s="5"/>
      <c r="V48" s="50"/>
    </row>
    <row r="49" spans="1:22" s="7" customFormat="1" x14ac:dyDescent="0.2">
      <c r="A49" s="64"/>
      <c r="B49" s="178"/>
      <c r="C49" s="179"/>
      <c r="D49" s="179"/>
      <c r="E49" s="179"/>
      <c r="F49" s="179"/>
      <c r="G49" s="179"/>
      <c r="H49" s="186"/>
      <c r="I49" s="187"/>
      <c r="J49" s="187"/>
      <c r="K49" s="188"/>
      <c r="L49" s="139"/>
      <c r="M49" s="141"/>
      <c r="N49" s="178"/>
      <c r="O49" s="141"/>
      <c r="P49" s="23" t="str">
        <f>IF((P8)&gt;0,P8," ")</f>
        <v xml:space="preserve"> </v>
      </c>
      <c r="Q49" s="5"/>
      <c r="R49" s="139" t="s">
        <v>4</v>
      </c>
      <c r="S49" s="5"/>
      <c r="T49" s="5"/>
      <c r="U49" s="5"/>
      <c r="V49" s="50"/>
    </row>
    <row r="50" spans="1:22" s="7" customFormat="1" x14ac:dyDescent="0.2">
      <c r="A50" s="64"/>
      <c r="B50" s="141"/>
      <c r="C50" s="141"/>
      <c r="D50" s="141"/>
      <c r="E50" s="141"/>
      <c r="F50" s="141"/>
      <c r="G50" s="141"/>
      <c r="H50" s="141"/>
      <c r="I50" s="141"/>
      <c r="J50" s="141"/>
      <c r="K50" s="141"/>
      <c r="L50" s="141"/>
      <c r="M50" s="141"/>
      <c r="N50" s="141"/>
      <c r="O50" s="141"/>
      <c r="P50" s="8"/>
      <c r="Q50" s="5"/>
      <c r="R50" s="5"/>
      <c r="S50" s="5"/>
      <c r="T50" s="5"/>
      <c r="U50" s="5"/>
      <c r="V50" s="50"/>
    </row>
    <row r="51" spans="1:22" s="9" customFormat="1" ht="19.5" customHeight="1" x14ac:dyDescent="0.2">
      <c r="A51" s="121"/>
      <c r="B51" s="176" t="s">
        <v>28</v>
      </c>
      <c r="C51" s="176"/>
      <c r="D51" s="176"/>
      <c r="E51" s="176"/>
      <c r="F51" s="176"/>
      <c r="G51" s="176"/>
      <c r="H51" s="176"/>
      <c r="I51" s="176"/>
      <c r="J51" s="176"/>
      <c r="K51" s="24"/>
      <c r="L51" s="176" t="s">
        <v>29</v>
      </c>
      <c r="M51" s="176"/>
      <c r="N51" s="176"/>
      <c r="O51" s="176"/>
      <c r="P51" s="176"/>
      <c r="Q51" s="176"/>
      <c r="R51" s="176"/>
      <c r="S51" s="176"/>
      <c r="T51" s="176"/>
      <c r="U51" s="176"/>
      <c r="V51" s="177"/>
    </row>
    <row r="52" spans="1:22" s="2" customFormat="1" ht="20.100000000000001" customHeight="1" x14ac:dyDescent="0.2">
      <c r="A52" s="65"/>
      <c r="B52" s="41" t="s">
        <v>239</v>
      </c>
      <c r="C52" s="26"/>
      <c r="D52" s="26"/>
      <c r="E52" s="26"/>
      <c r="F52" s="26"/>
      <c r="G52" s="26"/>
      <c r="H52" s="26"/>
      <c r="I52" s="26"/>
      <c r="J52" s="26"/>
      <c r="K52" s="26"/>
      <c r="L52" s="41"/>
      <c r="M52" s="26"/>
      <c r="N52" s="26"/>
      <c r="O52" s="26"/>
      <c r="P52" s="26"/>
      <c r="Q52" s="26"/>
      <c r="R52" s="26"/>
      <c r="S52" s="26"/>
      <c r="T52" s="26"/>
      <c r="U52" s="26"/>
      <c r="V52" s="57"/>
    </row>
    <row r="53" spans="1:22" ht="20.100000000000001" customHeight="1" x14ac:dyDescent="0.2">
      <c r="A53" s="64"/>
      <c r="B53" s="141" t="s">
        <v>30</v>
      </c>
      <c r="C53" s="195"/>
      <c r="D53" s="195"/>
      <c r="E53" s="195"/>
      <c r="F53" s="195"/>
      <c r="G53" s="195"/>
      <c r="H53" s="195"/>
      <c r="I53" s="195"/>
      <c r="J53" s="195"/>
      <c r="K53" s="22"/>
      <c r="L53" s="141" t="s">
        <v>30</v>
      </c>
      <c r="M53" s="22"/>
      <c r="N53" s="202"/>
      <c r="O53" s="202"/>
      <c r="P53" s="202"/>
      <c r="Q53" s="202"/>
      <c r="R53" s="202"/>
      <c r="S53" s="202"/>
      <c r="T53" s="202"/>
      <c r="U53" s="25"/>
      <c r="V53" s="56"/>
    </row>
    <row r="54" spans="1:22" s="30" customFormat="1" ht="39.950000000000003" customHeight="1" x14ac:dyDescent="0.2">
      <c r="A54" s="66"/>
      <c r="B54" s="28"/>
      <c r="C54" s="171">
        <f>$H$6</f>
        <v>0</v>
      </c>
      <c r="D54" s="171"/>
      <c r="E54" s="171"/>
      <c r="F54" s="171"/>
      <c r="G54" s="171"/>
      <c r="H54" s="171"/>
      <c r="I54" s="171"/>
      <c r="J54" s="171"/>
      <c r="K54" s="27"/>
      <c r="L54" s="28"/>
      <c r="M54" s="27"/>
      <c r="N54" s="171">
        <f>$H$6</f>
        <v>0</v>
      </c>
      <c r="O54" s="171"/>
      <c r="P54" s="171"/>
      <c r="Q54" s="171"/>
      <c r="R54" s="171"/>
      <c r="S54" s="171"/>
      <c r="T54" s="171"/>
      <c r="U54" s="29"/>
      <c r="V54" s="58"/>
    </row>
    <row r="55" spans="1:22" s="37" customFormat="1" ht="29.25" customHeight="1" x14ac:dyDescent="0.2">
      <c r="A55" s="67"/>
      <c r="B55" s="31"/>
      <c r="C55" s="31" t="s">
        <v>31</v>
      </c>
      <c r="D55" s="31"/>
      <c r="E55" s="31"/>
      <c r="F55" s="31" t="s">
        <v>32</v>
      </c>
      <c r="G55" s="31"/>
      <c r="H55" s="31"/>
      <c r="I55" s="31"/>
      <c r="J55" s="31"/>
      <c r="K55" s="32"/>
      <c r="L55" s="32"/>
      <c r="M55" s="32"/>
      <c r="N55" s="33" t="s">
        <v>31</v>
      </c>
      <c r="O55" s="33" t="s">
        <v>32</v>
      </c>
      <c r="P55" s="34"/>
      <c r="Q55" s="34"/>
      <c r="R55" s="35"/>
      <c r="S55" s="35"/>
      <c r="T55" s="35"/>
      <c r="U55" s="36"/>
      <c r="V55" s="59"/>
    </row>
    <row r="56" spans="1:22" s="14" customFormat="1" x14ac:dyDescent="0.2">
      <c r="A56" s="64"/>
      <c r="B56" s="141"/>
      <c r="C56" s="12"/>
      <c r="D56" s="12"/>
      <c r="E56" s="12"/>
      <c r="F56" s="12"/>
      <c r="G56" s="12"/>
      <c r="H56" s="12"/>
      <c r="I56" s="12"/>
      <c r="J56" s="141"/>
      <c r="K56" s="25"/>
      <c r="L56" s="25"/>
      <c r="M56" s="25"/>
      <c r="N56" s="25"/>
      <c r="O56" s="25"/>
      <c r="P56" s="25"/>
      <c r="Q56" s="25"/>
      <c r="R56" s="25"/>
      <c r="S56" s="25"/>
      <c r="T56" s="25"/>
      <c r="U56" s="25"/>
      <c r="V56" s="56"/>
    </row>
    <row r="57" spans="1:22" s="2" customFormat="1" ht="20.100000000000001" customHeight="1" x14ac:dyDescent="0.2">
      <c r="A57" s="65"/>
      <c r="B57" s="20" t="s">
        <v>59</v>
      </c>
      <c r="C57" s="20"/>
      <c r="D57" s="20"/>
      <c r="E57" s="20"/>
      <c r="F57" s="20"/>
      <c r="G57" s="20"/>
      <c r="H57" s="26"/>
      <c r="I57" s="26"/>
      <c r="J57" s="9"/>
      <c r="K57" s="26"/>
      <c r="L57" s="41"/>
      <c r="M57" s="26"/>
      <c r="N57" s="26"/>
      <c r="O57" s="26"/>
      <c r="P57" s="26"/>
      <c r="Q57" s="26"/>
      <c r="R57" s="26"/>
      <c r="S57" s="26"/>
      <c r="T57" s="26"/>
      <c r="U57" s="26"/>
      <c r="V57" s="57"/>
    </row>
    <row r="58" spans="1:22" ht="20.100000000000001" customHeight="1" x14ac:dyDescent="0.2">
      <c r="A58" s="64"/>
      <c r="B58" s="141" t="s">
        <v>30</v>
      </c>
      <c r="C58" s="195"/>
      <c r="D58" s="195"/>
      <c r="E58" s="195"/>
      <c r="F58" s="195"/>
      <c r="G58" s="195"/>
      <c r="H58" s="195"/>
      <c r="I58" s="195"/>
      <c r="J58" s="195"/>
      <c r="K58" s="22"/>
      <c r="L58" s="141" t="s">
        <v>30</v>
      </c>
      <c r="M58" s="22"/>
      <c r="N58" s="202"/>
      <c r="O58" s="202"/>
      <c r="P58" s="202"/>
      <c r="Q58" s="202"/>
      <c r="R58" s="202"/>
      <c r="S58" s="202"/>
      <c r="T58" s="202"/>
      <c r="U58" s="25"/>
      <c r="V58" s="56"/>
    </row>
    <row r="59" spans="1:22" s="30" customFormat="1" ht="39.950000000000003" customHeight="1" x14ac:dyDescent="0.2">
      <c r="A59" s="66"/>
      <c r="B59" s="28"/>
      <c r="C59" s="171">
        <f>$H$6</f>
        <v>0</v>
      </c>
      <c r="D59" s="171"/>
      <c r="E59" s="171"/>
      <c r="F59" s="171"/>
      <c r="G59" s="171"/>
      <c r="H59" s="171"/>
      <c r="I59" s="171"/>
      <c r="J59" s="171"/>
      <c r="K59" s="27"/>
      <c r="L59" s="28"/>
      <c r="M59" s="27"/>
      <c r="N59" s="171">
        <f>$H$6</f>
        <v>0</v>
      </c>
      <c r="O59" s="171"/>
      <c r="P59" s="171"/>
      <c r="Q59" s="171"/>
      <c r="R59" s="171"/>
      <c r="S59" s="171"/>
      <c r="T59" s="171"/>
      <c r="U59" s="29"/>
      <c r="V59" s="58"/>
    </row>
    <row r="60" spans="1:22" s="37" customFormat="1" ht="29.25" customHeight="1" x14ac:dyDescent="0.2">
      <c r="A60" s="67"/>
      <c r="B60" s="31"/>
      <c r="C60" s="31" t="s">
        <v>31</v>
      </c>
      <c r="D60" s="31"/>
      <c r="E60" s="31"/>
      <c r="F60" s="31" t="s">
        <v>32</v>
      </c>
      <c r="G60" s="31"/>
      <c r="H60" s="31"/>
      <c r="I60" s="31"/>
      <c r="J60" s="31"/>
      <c r="K60" s="32"/>
      <c r="L60" s="32"/>
      <c r="M60" s="32"/>
      <c r="N60" s="33" t="s">
        <v>31</v>
      </c>
      <c r="O60" s="33" t="s">
        <v>32</v>
      </c>
      <c r="P60" s="34"/>
      <c r="Q60" s="34"/>
      <c r="R60" s="35"/>
      <c r="S60" s="35"/>
      <c r="T60" s="35"/>
      <c r="U60" s="36"/>
      <c r="V60" s="59"/>
    </row>
    <row r="61" spans="1:22" s="14" customFormat="1" x14ac:dyDescent="0.2">
      <c r="A61" s="64"/>
      <c r="B61" s="141"/>
      <c r="C61" s="12"/>
      <c r="D61" s="12"/>
      <c r="E61" s="12"/>
      <c r="F61" s="12"/>
      <c r="G61" s="12"/>
      <c r="H61" s="12"/>
      <c r="I61" s="12"/>
      <c r="J61" s="141"/>
      <c r="K61" s="25"/>
      <c r="L61" s="25"/>
      <c r="M61" s="25"/>
      <c r="N61" s="25"/>
      <c r="O61" s="25"/>
      <c r="P61" s="25"/>
      <c r="Q61" s="25"/>
      <c r="R61" s="25"/>
      <c r="S61" s="25"/>
      <c r="T61" s="25"/>
      <c r="U61" s="25"/>
      <c r="V61" s="56"/>
    </row>
    <row r="62" spans="1:22" s="2" customFormat="1" ht="20.100000000000001" customHeight="1" x14ac:dyDescent="0.2">
      <c r="A62" s="65"/>
      <c r="B62" s="20" t="s">
        <v>240</v>
      </c>
      <c r="C62" s="20"/>
      <c r="D62" s="20"/>
      <c r="E62" s="20"/>
      <c r="F62" s="20"/>
      <c r="G62" s="20"/>
      <c r="H62" s="26"/>
      <c r="I62" s="26"/>
      <c r="J62" s="9"/>
      <c r="K62" s="26"/>
      <c r="L62" s="26"/>
      <c r="M62" s="26"/>
      <c r="N62" s="26"/>
      <c r="O62" s="26"/>
      <c r="P62" s="26"/>
      <c r="Q62" s="26"/>
      <c r="R62" s="26"/>
      <c r="S62" s="26"/>
      <c r="T62" s="26"/>
      <c r="U62" s="26"/>
      <c r="V62" s="57"/>
    </row>
    <row r="63" spans="1:22" ht="20.100000000000001" customHeight="1" x14ac:dyDescent="0.2">
      <c r="A63" s="64"/>
      <c r="B63" s="141" t="s">
        <v>30</v>
      </c>
      <c r="C63" s="195"/>
      <c r="D63" s="195"/>
      <c r="E63" s="195"/>
      <c r="F63" s="195"/>
      <c r="G63" s="195"/>
      <c r="H63" s="195"/>
      <c r="I63" s="195"/>
      <c r="J63" s="195"/>
      <c r="K63" s="22"/>
      <c r="L63" s="141" t="s">
        <v>30</v>
      </c>
      <c r="M63" s="22"/>
      <c r="N63" s="202"/>
      <c r="O63" s="202"/>
      <c r="P63" s="202"/>
      <c r="Q63" s="202"/>
      <c r="R63" s="202"/>
      <c r="S63" s="202"/>
      <c r="T63" s="202"/>
      <c r="U63" s="25"/>
      <c r="V63" s="56"/>
    </row>
    <row r="64" spans="1:22" s="30" customFormat="1" ht="39.950000000000003" customHeight="1" x14ac:dyDescent="0.2">
      <c r="A64" s="66"/>
      <c r="B64" s="28"/>
      <c r="C64" s="171">
        <f>$H$6</f>
        <v>0</v>
      </c>
      <c r="D64" s="171"/>
      <c r="E64" s="171"/>
      <c r="F64" s="171"/>
      <c r="G64" s="171"/>
      <c r="H64" s="171"/>
      <c r="I64" s="171"/>
      <c r="J64" s="171"/>
      <c r="K64" s="27"/>
      <c r="L64" s="28"/>
      <c r="M64" s="27"/>
      <c r="N64" s="171">
        <f>$H$6</f>
        <v>0</v>
      </c>
      <c r="O64" s="171"/>
      <c r="P64" s="171"/>
      <c r="Q64" s="171"/>
      <c r="R64" s="171"/>
      <c r="S64" s="171"/>
      <c r="T64" s="171"/>
      <c r="U64" s="29"/>
      <c r="V64" s="58"/>
    </row>
    <row r="65" spans="1:22" s="37" customFormat="1" ht="29.25" customHeight="1" x14ac:dyDescent="0.2">
      <c r="A65" s="67"/>
      <c r="B65" s="31"/>
      <c r="C65" s="31" t="s">
        <v>31</v>
      </c>
      <c r="D65" s="31"/>
      <c r="E65" s="31"/>
      <c r="F65" s="31" t="s">
        <v>32</v>
      </c>
      <c r="G65" s="31"/>
      <c r="H65" s="31"/>
      <c r="I65" s="31"/>
      <c r="J65" s="31"/>
      <c r="K65" s="32"/>
      <c r="L65" s="32"/>
      <c r="M65" s="32"/>
      <c r="N65" s="33" t="s">
        <v>31</v>
      </c>
      <c r="O65" s="33" t="s">
        <v>32</v>
      </c>
      <c r="P65" s="34"/>
      <c r="Q65" s="34"/>
      <c r="R65" s="35"/>
      <c r="S65" s="35"/>
      <c r="T65" s="35"/>
      <c r="U65" s="36"/>
      <c r="V65" s="59"/>
    </row>
    <row r="66" spans="1:22" s="2" customFormat="1" ht="20.100000000000001" customHeight="1" x14ac:dyDescent="0.2">
      <c r="A66" s="65"/>
      <c r="B66" s="209"/>
      <c r="C66" s="210"/>
      <c r="D66" s="210"/>
      <c r="E66" s="210"/>
      <c r="F66" s="210"/>
      <c r="G66" s="210"/>
      <c r="H66" s="210"/>
      <c r="I66" s="210"/>
      <c r="J66" s="210"/>
      <c r="K66" s="26"/>
      <c r="L66" s="176" t="s">
        <v>33</v>
      </c>
      <c r="M66" s="176"/>
      <c r="N66" s="176"/>
      <c r="O66" s="176"/>
      <c r="P66" s="176"/>
      <c r="Q66" s="176"/>
      <c r="R66" s="176"/>
      <c r="S66" s="176"/>
      <c r="T66" s="176"/>
      <c r="U66" s="176"/>
      <c r="V66" s="177"/>
    </row>
    <row r="67" spans="1:22" s="14" customFormat="1" ht="20.100000000000001" customHeight="1" x14ac:dyDescent="0.2">
      <c r="A67" s="64"/>
      <c r="B67" s="20" t="s">
        <v>282</v>
      </c>
      <c r="C67" s="12"/>
      <c r="D67" s="12"/>
      <c r="E67" s="12"/>
      <c r="F67" s="12"/>
      <c r="G67" s="12"/>
      <c r="H67" s="12"/>
      <c r="I67" s="12"/>
      <c r="J67" s="141"/>
      <c r="K67" s="25"/>
      <c r="L67" s="41" t="str">
        <f>$B$52</f>
        <v>Vertragsverantwortlicher AG</v>
      </c>
      <c r="M67" s="38"/>
      <c r="N67" s="38"/>
      <c r="O67" s="38"/>
      <c r="P67" s="38"/>
      <c r="Q67" s="38"/>
      <c r="R67" s="38"/>
      <c r="S67" s="38"/>
      <c r="T67" s="38"/>
      <c r="U67" s="25"/>
      <c r="V67" s="56"/>
    </row>
    <row r="68" spans="1:22" ht="20.100000000000001" customHeight="1" x14ac:dyDescent="0.2">
      <c r="A68" s="64"/>
      <c r="B68" s="141" t="s">
        <v>30</v>
      </c>
      <c r="C68" s="195"/>
      <c r="D68" s="195"/>
      <c r="E68" s="195"/>
      <c r="F68" s="195"/>
      <c r="G68" s="195"/>
      <c r="H68" s="195"/>
      <c r="I68" s="195"/>
      <c r="J68" s="195"/>
      <c r="K68" s="22"/>
      <c r="L68" s="141" t="s">
        <v>30</v>
      </c>
      <c r="M68" s="22"/>
      <c r="N68" s="170">
        <f>C53</f>
        <v>0</v>
      </c>
      <c r="O68" s="170"/>
      <c r="P68" s="170"/>
      <c r="Q68" s="170"/>
      <c r="R68" s="170"/>
      <c r="S68" s="170"/>
      <c r="T68" s="170"/>
      <c r="U68" s="29"/>
      <c r="V68" s="58"/>
    </row>
    <row r="69" spans="1:22" ht="20.100000000000001" customHeight="1" x14ac:dyDescent="0.2">
      <c r="A69" s="64"/>
      <c r="B69" s="141"/>
      <c r="C69" s="207">
        <f>$H$6</f>
        <v>0</v>
      </c>
      <c r="D69" s="207"/>
      <c r="E69" s="207"/>
      <c r="F69" s="207"/>
      <c r="G69" s="207"/>
      <c r="H69" s="207"/>
      <c r="I69" s="207"/>
      <c r="J69" s="207"/>
      <c r="K69" s="22"/>
      <c r="L69" s="22"/>
      <c r="M69" s="22"/>
      <c r="N69" s="207">
        <f>$H$6</f>
        <v>0</v>
      </c>
      <c r="O69" s="207"/>
      <c r="P69" s="207"/>
      <c r="Q69" s="207"/>
      <c r="R69" s="207"/>
      <c r="S69" s="207"/>
      <c r="T69" s="207"/>
      <c r="U69" s="36"/>
      <c r="V69" s="59"/>
    </row>
    <row r="70" spans="1:22" s="30" customFormat="1" ht="20.100000000000001" customHeight="1" x14ac:dyDescent="0.2">
      <c r="A70" s="66"/>
      <c r="B70" s="28"/>
      <c r="C70" s="208"/>
      <c r="D70" s="208"/>
      <c r="E70" s="208"/>
      <c r="F70" s="208"/>
      <c r="G70" s="208"/>
      <c r="H70" s="208"/>
      <c r="I70" s="208"/>
      <c r="J70" s="208"/>
      <c r="K70" s="27"/>
      <c r="L70" s="27"/>
      <c r="M70" s="27"/>
      <c r="N70" s="208"/>
      <c r="O70" s="208"/>
      <c r="P70" s="208"/>
      <c r="Q70" s="208"/>
      <c r="R70" s="208"/>
      <c r="S70" s="208"/>
      <c r="T70" s="208"/>
      <c r="U70" s="25"/>
      <c r="V70" s="56"/>
    </row>
    <row r="71" spans="1:22" s="37" customFormat="1" ht="29.25" customHeight="1" x14ac:dyDescent="0.2">
      <c r="A71" s="67"/>
      <c r="B71" s="31"/>
      <c r="C71" s="31" t="s">
        <v>31</v>
      </c>
      <c r="D71" s="31"/>
      <c r="E71" s="31"/>
      <c r="F71" s="31" t="s">
        <v>32</v>
      </c>
      <c r="G71" s="31"/>
      <c r="H71" s="31"/>
      <c r="I71" s="31"/>
      <c r="J71" s="31"/>
      <c r="K71" s="32"/>
      <c r="L71" s="32"/>
      <c r="M71" s="32"/>
      <c r="N71" s="33" t="s">
        <v>31</v>
      </c>
      <c r="O71" s="33" t="s">
        <v>32</v>
      </c>
      <c r="P71" s="33"/>
      <c r="Q71" s="33"/>
      <c r="R71" s="36"/>
      <c r="S71" s="36"/>
      <c r="T71" s="36"/>
      <c r="U71" s="26"/>
      <c r="V71" s="57"/>
    </row>
    <row r="72" spans="1:22" s="2" customFormat="1" ht="20.100000000000001" customHeight="1" x14ac:dyDescent="0.2">
      <c r="A72" s="65"/>
      <c r="B72" s="128"/>
      <c r="C72" s="46"/>
      <c r="D72" s="46"/>
      <c r="E72" s="46"/>
      <c r="F72" s="46"/>
      <c r="G72" s="46"/>
      <c r="H72" s="46"/>
      <c r="I72" s="46"/>
      <c r="J72" s="46"/>
      <c r="K72" s="46"/>
      <c r="L72" s="41" t="str">
        <f>B57</f>
        <v>Projektleiter AN</v>
      </c>
      <c r="M72" s="38"/>
      <c r="N72" s="38"/>
      <c r="O72" s="38"/>
      <c r="P72" s="38"/>
      <c r="Q72" s="38"/>
      <c r="R72" s="38"/>
      <c r="S72" s="38"/>
      <c r="T72" s="38"/>
      <c r="U72" s="36"/>
      <c r="V72" s="59"/>
    </row>
    <row r="73" spans="1:22" ht="20.100000000000001" customHeight="1" x14ac:dyDescent="0.2">
      <c r="A73" s="64"/>
      <c r="B73" s="141" t="s">
        <v>30</v>
      </c>
      <c r="C73" s="195"/>
      <c r="D73" s="195"/>
      <c r="E73" s="195"/>
      <c r="F73" s="195"/>
      <c r="G73" s="195"/>
      <c r="H73" s="195"/>
      <c r="I73" s="195"/>
      <c r="J73" s="195"/>
      <c r="K73" s="22"/>
      <c r="L73" s="141" t="s">
        <v>30</v>
      </c>
      <c r="M73" s="22"/>
      <c r="N73" s="170">
        <f>C58</f>
        <v>0</v>
      </c>
      <c r="O73" s="170"/>
      <c r="P73" s="170"/>
      <c r="Q73" s="170"/>
      <c r="R73" s="170"/>
      <c r="S73" s="170"/>
      <c r="T73" s="170"/>
      <c r="U73" s="25"/>
      <c r="V73" s="56"/>
    </row>
    <row r="74" spans="1:22" ht="20.100000000000001" customHeight="1" x14ac:dyDescent="0.2">
      <c r="A74" s="64"/>
      <c r="B74" s="141"/>
      <c r="C74" s="171">
        <f>$H$6</f>
        <v>0</v>
      </c>
      <c r="D74" s="171"/>
      <c r="E74" s="171"/>
      <c r="F74" s="171"/>
      <c r="G74" s="171"/>
      <c r="H74" s="171"/>
      <c r="I74" s="171"/>
      <c r="J74" s="171"/>
      <c r="K74" s="22"/>
      <c r="L74" s="141"/>
      <c r="M74" s="141"/>
      <c r="N74" s="207">
        <f>$H$6</f>
        <v>0</v>
      </c>
      <c r="O74" s="207"/>
      <c r="P74" s="207"/>
      <c r="Q74" s="207"/>
      <c r="R74" s="207"/>
      <c r="S74" s="207"/>
      <c r="T74" s="207"/>
      <c r="U74" s="48"/>
      <c r="V74" s="56"/>
    </row>
    <row r="75" spans="1:22" s="30" customFormat="1" ht="20.100000000000001" customHeight="1" x14ac:dyDescent="0.2">
      <c r="A75" s="66"/>
      <c r="B75" s="28"/>
      <c r="C75" s="171"/>
      <c r="D75" s="171"/>
      <c r="E75" s="171"/>
      <c r="F75" s="171"/>
      <c r="G75" s="171"/>
      <c r="H75" s="171"/>
      <c r="I75" s="171"/>
      <c r="J75" s="171"/>
      <c r="K75" s="27"/>
      <c r="L75" s="28"/>
      <c r="M75" s="28"/>
      <c r="N75" s="208"/>
      <c r="O75" s="208"/>
      <c r="P75" s="208"/>
      <c r="Q75" s="208"/>
      <c r="R75" s="208"/>
      <c r="S75" s="208"/>
      <c r="T75" s="208"/>
      <c r="U75" s="48"/>
      <c r="V75" s="56"/>
    </row>
    <row r="76" spans="1:22" s="37" customFormat="1" ht="29.25" customHeight="1" x14ac:dyDescent="0.2">
      <c r="A76" s="67"/>
      <c r="B76" s="31"/>
      <c r="C76" s="31" t="s">
        <v>31</v>
      </c>
      <c r="D76" s="31"/>
      <c r="E76" s="31"/>
      <c r="F76" s="31" t="s">
        <v>32</v>
      </c>
      <c r="G76" s="31"/>
      <c r="H76" s="31"/>
      <c r="I76" s="31"/>
      <c r="J76" s="31"/>
      <c r="K76" s="32"/>
      <c r="L76" s="32"/>
      <c r="M76" s="32"/>
      <c r="N76" s="33" t="s">
        <v>31</v>
      </c>
      <c r="O76" s="33" t="s">
        <v>32</v>
      </c>
      <c r="P76" s="33"/>
      <c r="Q76" s="33"/>
      <c r="R76" s="36"/>
      <c r="S76" s="36"/>
      <c r="T76" s="36"/>
      <c r="U76" s="25"/>
      <c r="V76" s="56"/>
    </row>
    <row r="77" spans="1:22" s="37" customFormat="1" ht="15.75" customHeight="1" x14ac:dyDescent="0.2">
      <c r="A77" s="67"/>
      <c r="B77" s="31"/>
      <c r="C77" s="31"/>
      <c r="D77" s="31"/>
      <c r="E77" s="31"/>
      <c r="F77" s="31"/>
      <c r="G77" s="31"/>
      <c r="H77" s="31"/>
      <c r="I77" s="31"/>
      <c r="J77" s="31"/>
      <c r="K77" s="32"/>
      <c r="L77" s="32"/>
      <c r="M77" s="32"/>
      <c r="N77" s="33"/>
      <c r="O77" s="33"/>
      <c r="P77" s="33"/>
      <c r="Q77" s="33"/>
      <c r="R77" s="36"/>
      <c r="S77" s="36"/>
      <c r="T77" s="36"/>
      <c r="U77" s="36"/>
      <c r="V77" s="59"/>
    </row>
    <row r="78" spans="1:22" s="39" customFormat="1" ht="20.100000000000001" customHeight="1" x14ac:dyDescent="0.2">
      <c r="A78" s="214" t="s">
        <v>34</v>
      </c>
      <c r="B78" s="215"/>
      <c r="C78" s="215"/>
      <c r="D78" s="215"/>
      <c r="E78" s="215"/>
      <c r="F78" s="215"/>
      <c r="G78" s="215"/>
      <c r="H78" s="215"/>
      <c r="I78" s="215"/>
      <c r="J78" s="215"/>
      <c r="K78" s="215"/>
      <c r="L78" s="215"/>
      <c r="M78" s="215"/>
      <c r="N78" s="215"/>
      <c r="O78" s="215"/>
      <c r="P78" s="215"/>
      <c r="Q78" s="215"/>
      <c r="R78" s="215"/>
      <c r="S78" s="215"/>
      <c r="T78" s="215"/>
      <c r="U78" s="215"/>
      <c r="V78" s="216"/>
    </row>
    <row r="79" spans="1:22" s="14" customFormat="1" x14ac:dyDescent="0.2">
      <c r="A79" s="64"/>
      <c r="B79" s="141"/>
      <c r="C79" s="141"/>
      <c r="D79" s="141"/>
      <c r="E79" s="141"/>
      <c r="F79" s="141"/>
      <c r="G79" s="141"/>
      <c r="H79" s="141"/>
      <c r="I79" s="141"/>
      <c r="J79" s="141"/>
      <c r="K79" s="25"/>
      <c r="L79" s="25"/>
      <c r="M79" s="25"/>
      <c r="N79" s="25"/>
      <c r="O79" s="25"/>
      <c r="P79" s="25"/>
      <c r="Q79" s="25"/>
      <c r="R79" s="25"/>
      <c r="S79" s="25"/>
      <c r="T79" s="25"/>
      <c r="U79" s="25"/>
      <c r="V79" s="56"/>
    </row>
    <row r="80" spans="1:22" s="9" customFormat="1" ht="20.100000000000001" customHeight="1" x14ac:dyDescent="0.2">
      <c r="A80" s="64"/>
      <c r="B80" s="126"/>
      <c r="C80" s="127"/>
      <c r="D80" s="212" t="s">
        <v>237</v>
      </c>
      <c r="E80" s="213"/>
      <c r="F80" s="213"/>
      <c r="G80" s="213"/>
      <c r="H80" s="213"/>
      <c r="I80" s="211"/>
      <c r="J80" s="211"/>
      <c r="K80" s="211"/>
      <c r="L80" s="218" t="s">
        <v>238</v>
      </c>
      <c r="M80" s="218"/>
      <c r="N80" s="218"/>
      <c r="O80" s="218"/>
      <c r="P80" s="211"/>
      <c r="Q80" s="211"/>
      <c r="R80" s="211"/>
      <c r="S80" s="211"/>
      <c r="T80" s="211"/>
      <c r="U80" s="126"/>
      <c r="V80" s="56"/>
    </row>
    <row r="81" spans="1:22" s="9" customFormat="1" ht="20.100000000000001" customHeight="1" x14ac:dyDescent="0.2">
      <c r="A81" s="64"/>
      <c r="B81" s="126"/>
      <c r="C81" s="141"/>
      <c r="D81" s="141"/>
      <c r="E81" s="141"/>
      <c r="F81" s="141"/>
      <c r="G81" s="141"/>
      <c r="H81" s="141"/>
      <c r="I81" s="141"/>
      <c r="J81" s="141"/>
      <c r="K81" s="25"/>
      <c r="L81" s="126"/>
      <c r="M81" s="126"/>
      <c r="N81" s="126"/>
      <c r="O81" s="126"/>
      <c r="P81" s="219" t="str">
        <f>IF(ISBLANK($C$80),"",$H$6+28)</f>
        <v/>
      </c>
      <c r="Q81" s="219"/>
      <c r="R81" s="219"/>
      <c r="S81" s="219"/>
      <c r="T81" s="219"/>
      <c r="U81" s="126"/>
      <c r="V81" s="56"/>
    </row>
    <row r="82" spans="1:22" s="9" customFormat="1" ht="20.100000000000001" customHeight="1" x14ac:dyDescent="0.2">
      <c r="A82" s="64"/>
      <c r="B82" s="126"/>
      <c r="C82" s="127"/>
      <c r="D82" s="141" t="s">
        <v>235</v>
      </c>
      <c r="E82" s="141"/>
      <c r="F82" s="141"/>
      <c r="G82" s="141"/>
      <c r="H82" s="141"/>
      <c r="I82" s="141"/>
      <c r="J82" s="141"/>
      <c r="K82" s="25"/>
      <c r="L82" s="40"/>
      <c r="M82" s="25"/>
      <c r="N82" s="25"/>
      <c r="O82" s="25"/>
      <c r="P82" s="25"/>
      <c r="Q82" s="25"/>
      <c r="R82" s="25"/>
      <c r="S82" s="25"/>
      <c r="T82" s="25"/>
      <c r="U82" s="25"/>
      <c r="V82" s="56"/>
    </row>
    <row r="83" spans="1:22" s="9" customFormat="1" ht="20.100000000000001" customHeight="1" x14ac:dyDescent="0.2">
      <c r="A83" s="64"/>
      <c r="B83" s="126"/>
      <c r="C83" s="141"/>
      <c r="D83" s="141"/>
      <c r="E83" s="141"/>
      <c r="F83" s="141"/>
      <c r="G83" s="141"/>
      <c r="H83" s="141"/>
      <c r="I83" s="141"/>
      <c r="J83" s="141"/>
      <c r="K83" s="25"/>
      <c r="L83" s="40"/>
      <c r="M83" s="25"/>
      <c r="N83" s="25"/>
      <c r="O83" s="25"/>
      <c r="P83" s="25"/>
      <c r="Q83" s="25"/>
      <c r="R83" s="25"/>
      <c r="S83" s="25"/>
      <c r="T83" s="25"/>
      <c r="U83" s="25"/>
      <c r="V83" s="56"/>
    </row>
    <row r="84" spans="1:22" s="9" customFormat="1" ht="20.100000000000001" customHeight="1" x14ac:dyDescent="0.2">
      <c r="A84" s="64"/>
      <c r="B84" s="126"/>
      <c r="C84" s="127"/>
      <c r="D84" s="141" t="s">
        <v>236</v>
      </c>
      <c r="E84" s="141"/>
      <c r="F84" s="141"/>
      <c r="G84" s="141"/>
      <c r="H84" s="141"/>
      <c r="I84" s="141"/>
      <c r="J84" s="141"/>
      <c r="K84" s="25"/>
      <c r="L84" s="40"/>
      <c r="M84" s="25"/>
      <c r="N84" s="25"/>
      <c r="O84" s="25"/>
      <c r="P84" s="25"/>
      <c r="Q84" s="25"/>
      <c r="R84" s="25"/>
      <c r="S84" s="25"/>
      <c r="T84" s="25"/>
      <c r="U84" s="25"/>
      <c r="V84" s="56"/>
    </row>
    <row r="85" spans="1:22" s="9" customFormat="1" ht="20.100000000000001" customHeight="1" x14ac:dyDescent="0.2">
      <c r="A85" s="64"/>
      <c r="B85" s="126"/>
      <c r="C85" s="141"/>
      <c r="D85" s="141"/>
      <c r="E85" s="141"/>
      <c r="F85" s="141"/>
      <c r="G85" s="141"/>
      <c r="H85" s="141"/>
      <c r="I85" s="141"/>
      <c r="J85" s="141"/>
      <c r="K85" s="25"/>
      <c r="L85" s="40"/>
      <c r="M85" s="25"/>
      <c r="N85" s="25"/>
      <c r="O85" s="25"/>
      <c r="P85" s="25"/>
      <c r="Q85" s="25"/>
      <c r="R85" s="25"/>
      <c r="S85" s="25"/>
      <c r="T85" s="25"/>
      <c r="U85" s="25"/>
      <c r="V85" s="56"/>
    </row>
    <row r="86" spans="1:22" ht="20.100000000000001" customHeight="1" x14ac:dyDescent="0.2">
      <c r="A86" s="64"/>
      <c r="B86" s="55" t="str">
        <f>$L$67</f>
        <v>Vertragsverantwortlicher AG</v>
      </c>
      <c r="C86" s="141"/>
      <c r="D86" s="141"/>
      <c r="E86" s="141"/>
      <c r="F86" s="141"/>
      <c r="G86" s="141"/>
      <c r="H86" s="38"/>
      <c r="I86" s="38"/>
      <c r="J86" s="14"/>
      <c r="K86" s="38"/>
      <c r="L86" s="55" t="str">
        <f>$L$72</f>
        <v>Projektleiter AN</v>
      </c>
      <c r="M86" s="141"/>
      <c r="N86" s="141"/>
      <c r="O86" s="141"/>
      <c r="P86" s="141"/>
      <c r="Q86" s="141"/>
      <c r="R86" s="38"/>
      <c r="S86" s="38"/>
      <c r="T86" s="14"/>
      <c r="U86" s="38"/>
      <c r="V86" s="122"/>
    </row>
    <row r="87" spans="1:22" ht="20.100000000000001" customHeight="1" x14ac:dyDescent="0.2">
      <c r="A87" s="64"/>
      <c r="B87" s="141" t="s">
        <v>30</v>
      </c>
      <c r="C87" s="208">
        <f>$N$68</f>
        <v>0</v>
      </c>
      <c r="D87" s="208"/>
      <c r="E87" s="208"/>
      <c r="F87" s="208"/>
      <c r="G87" s="208"/>
      <c r="H87" s="208"/>
      <c r="I87" s="208"/>
      <c r="J87" s="208"/>
      <c r="K87" s="22"/>
      <c r="L87" s="213" t="s">
        <v>30</v>
      </c>
      <c r="M87" s="213"/>
      <c r="N87" s="208">
        <f>$N$73</f>
        <v>0</v>
      </c>
      <c r="O87" s="208"/>
      <c r="P87" s="208"/>
      <c r="Q87" s="208"/>
      <c r="R87" s="208"/>
      <c r="S87" s="208"/>
      <c r="T87" s="208"/>
      <c r="U87" s="25"/>
      <c r="V87" s="56"/>
    </row>
    <row r="88" spans="1:22" ht="39.950000000000003" customHeight="1" x14ac:dyDescent="0.2">
      <c r="A88" s="64"/>
      <c r="B88" s="28"/>
      <c r="C88" s="171">
        <f>$H$6</f>
        <v>0</v>
      </c>
      <c r="D88" s="171"/>
      <c r="E88" s="171"/>
      <c r="F88" s="171"/>
      <c r="G88" s="171"/>
      <c r="H88" s="171"/>
      <c r="I88" s="171"/>
      <c r="J88" s="171"/>
      <c r="K88" s="27"/>
      <c r="L88" s="217"/>
      <c r="M88" s="217"/>
      <c r="N88" s="171">
        <f>$H$6</f>
        <v>0</v>
      </c>
      <c r="O88" s="171"/>
      <c r="P88" s="171"/>
      <c r="Q88" s="171"/>
      <c r="R88" s="171"/>
      <c r="S88" s="171"/>
      <c r="T88" s="171"/>
      <c r="U88" s="29"/>
      <c r="V88" s="58"/>
    </row>
    <row r="89" spans="1:22" x14ac:dyDescent="0.2">
      <c r="A89" s="64"/>
      <c r="B89" s="31"/>
      <c r="C89" s="31" t="s">
        <v>31</v>
      </c>
      <c r="D89" s="31"/>
      <c r="E89" s="31"/>
      <c r="F89" s="31" t="s">
        <v>32</v>
      </c>
      <c r="G89" s="31"/>
      <c r="H89" s="31"/>
      <c r="I89" s="31"/>
      <c r="J89" s="31"/>
      <c r="K89" s="32"/>
      <c r="L89" s="31"/>
      <c r="N89" s="31" t="s">
        <v>31</v>
      </c>
      <c r="O89" s="31"/>
      <c r="P89" s="31" t="s">
        <v>32</v>
      </c>
      <c r="Q89" s="31"/>
      <c r="R89" s="31"/>
      <c r="S89" s="31"/>
      <c r="T89" s="31"/>
      <c r="U89" s="36"/>
      <c r="V89" s="59"/>
    </row>
    <row r="90" spans="1:22" ht="15" thickBot="1" x14ac:dyDescent="0.25">
      <c r="A90" s="68"/>
      <c r="B90" s="60"/>
      <c r="C90" s="60"/>
      <c r="D90" s="60"/>
      <c r="E90" s="60"/>
      <c r="F90" s="60"/>
      <c r="G90" s="60"/>
      <c r="H90" s="61"/>
      <c r="I90" s="60"/>
      <c r="J90" s="60"/>
      <c r="K90" s="100"/>
      <c r="L90" s="100"/>
      <c r="M90" s="100"/>
      <c r="N90" s="123"/>
      <c r="O90" s="123"/>
      <c r="P90" s="60"/>
      <c r="Q90" s="60"/>
      <c r="R90" s="124"/>
      <c r="S90" s="124"/>
      <c r="T90" s="124"/>
      <c r="U90" s="61"/>
      <c r="V90" s="125"/>
    </row>
    <row r="95" spans="1:22" x14ac:dyDescent="0.2">
      <c r="D95" s="156" t="s">
        <v>281</v>
      </c>
      <c r="G95" s="156" t="str">
        <f>E1</f>
        <v>OE EIU</v>
      </c>
      <c r="H95" s="156"/>
      <c r="I95" s="156" t="s">
        <v>268</v>
      </c>
      <c r="J95" s="156" t="s">
        <v>269</v>
      </c>
      <c r="K95" s="156"/>
      <c r="L95" s="7"/>
    </row>
    <row r="96" spans="1:22" x14ac:dyDescent="0.2">
      <c r="D96" s="156" t="s">
        <v>283</v>
      </c>
      <c r="G96" s="156"/>
      <c r="H96" s="156"/>
      <c r="I96" s="156"/>
      <c r="J96" s="156"/>
      <c r="K96" s="156"/>
      <c r="L96" s="7"/>
    </row>
    <row r="97" spans="4:12" x14ac:dyDescent="0.2">
      <c r="D97" s="156" t="s">
        <v>284</v>
      </c>
      <c r="G97" s="156"/>
      <c r="H97" s="156"/>
      <c r="I97" s="156"/>
      <c r="J97" s="156"/>
      <c r="K97" s="156"/>
      <c r="L97" s="7"/>
    </row>
    <row r="98" spans="4:12" x14ac:dyDescent="0.2">
      <c r="D98" s="156" t="s">
        <v>285</v>
      </c>
      <c r="G98" s="157"/>
      <c r="H98" s="156"/>
      <c r="I98" s="156" t="s">
        <v>270</v>
      </c>
      <c r="J98" s="156">
        <v>1</v>
      </c>
      <c r="K98" s="156"/>
      <c r="L98" s="7"/>
    </row>
    <row r="99" spans="4:12" x14ac:dyDescent="0.2">
      <c r="D99" s="156" t="s">
        <v>286</v>
      </c>
      <c r="G99" s="157"/>
      <c r="H99" s="156"/>
      <c r="I99" s="156" t="s">
        <v>271</v>
      </c>
      <c r="J99" s="156">
        <v>2</v>
      </c>
      <c r="K99" s="156"/>
      <c r="L99" s="7"/>
    </row>
    <row r="100" spans="4:12" x14ac:dyDescent="0.2">
      <c r="D100" s="156" t="s">
        <v>287</v>
      </c>
      <c r="G100" s="157"/>
      <c r="H100" s="156"/>
      <c r="I100" s="156"/>
      <c r="J100" s="156"/>
      <c r="K100" s="156"/>
      <c r="L100" s="7"/>
    </row>
    <row r="101" spans="4:12" x14ac:dyDescent="0.2">
      <c r="D101" s="156" t="s">
        <v>288</v>
      </c>
      <c r="G101" s="157"/>
      <c r="H101" s="156"/>
      <c r="I101" s="156"/>
      <c r="J101" s="156"/>
      <c r="K101" s="156"/>
      <c r="L101" s="7"/>
    </row>
    <row r="102" spans="4:12" x14ac:dyDescent="0.2">
      <c r="D102" s="156" t="s">
        <v>289</v>
      </c>
      <c r="G102" s="157"/>
      <c r="H102" s="156"/>
      <c r="I102" s="156"/>
      <c r="J102" s="156"/>
      <c r="K102" s="156"/>
      <c r="L102" s="7"/>
    </row>
    <row r="103" spans="4:12" x14ac:dyDescent="0.2">
      <c r="D103" s="156" t="s">
        <v>290</v>
      </c>
      <c r="G103" s="157"/>
      <c r="H103" s="156"/>
      <c r="I103" s="156"/>
      <c r="J103" s="156"/>
      <c r="K103" s="156"/>
      <c r="L103" s="7"/>
    </row>
    <row r="104" spans="4:12" x14ac:dyDescent="0.2">
      <c r="G104" s="157"/>
      <c r="H104" s="156"/>
      <c r="I104" s="156"/>
      <c r="J104" s="156"/>
      <c r="K104" s="156"/>
      <c r="L104" s="7"/>
    </row>
    <row r="105" spans="4:12" x14ac:dyDescent="0.2">
      <c r="G105" s="157"/>
      <c r="H105" s="156"/>
      <c r="I105" s="156"/>
      <c r="J105" s="156"/>
      <c r="K105" s="156"/>
      <c r="L105" s="7"/>
    </row>
    <row r="106" spans="4:12" x14ac:dyDescent="0.2">
      <c r="G106" s="157"/>
      <c r="H106" s="156"/>
      <c r="I106" s="156"/>
      <c r="J106" s="156"/>
      <c r="K106" s="156"/>
      <c r="L106" s="7"/>
    </row>
    <row r="107" spans="4:12" x14ac:dyDescent="0.2">
      <c r="G107" s="157"/>
      <c r="H107" s="156"/>
      <c r="I107" s="156"/>
      <c r="J107" s="156"/>
      <c r="K107" s="156"/>
      <c r="L107" s="7"/>
    </row>
    <row r="108" spans="4:12" x14ac:dyDescent="0.2">
      <c r="G108" s="157"/>
      <c r="H108" s="156"/>
      <c r="I108" s="156"/>
      <c r="J108" s="156"/>
      <c r="K108" s="156"/>
      <c r="L108" s="7"/>
    </row>
    <row r="109" spans="4:12" x14ac:dyDescent="0.2">
      <c r="G109" s="157"/>
      <c r="H109" s="156"/>
      <c r="I109" s="156"/>
      <c r="J109" s="156"/>
      <c r="K109" s="156"/>
      <c r="L109" s="7"/>
    </row>
    <row r="110" spans="4:12" x14ac:dyDescent="0.2">
      <c r="G110" s="157"/>
      <c r="H110" s="156"/>
      <c r="I110" s="156"/>
      <c r="J110" s="156"/>
      <c r="K110" s="156"/>
      <c r="L110" s="7"/>
    </row>
    <row r="111" spans="4:12" x14ac:dyDescent="0.2">
      <c r="G111" s="157"/>
      <c r="H111" s="156"/>
      <c r="I111" s="156"/>
      <c r="J111" s="156"/>
      <c r="K111" s="156"/>
      <c r="L111" s="7"/>
    </row>
    <row r="112" spans="4:12" x14ac:dyDescent="0.2">
      <c r="G112" s="157"/>
      <c r="H112" s="156"/>
      <c r="I112" s="156"/>
      <c r="J112" s="156"/>
      <c r="K112" s="156"/>
      <c r="L112" s="7"/>
    </row>
    <row r="113" spans="7:12" x14ac:dyDescent="0.2">
      <c r="G113" s="157"/>
      <c r="H113" s="156"/>
      <c r="I113" s="156"/>
      <c r="J113" s="156"/>
      <c r="K113" s="156"/>
      <c r="L113" s="7"/>
    </row>
    <row r="114" spans="7:12" x14ac:dyDescent="0.2">
      <c r="G114" s="157"/>
      <c r="H114" s="156"/>
      <c r="I114" s="156"/>
      <c r="J114" s="156"/>
      <c r="K114" s="156"/>
      <c r="L114" s="7"/>
    </row>
    <row r="115" spans="7:12" x14ac:dyDescent="0.2">
      <c r="G115" s="157"/>
      <c r="H115" s="156"/>
      <c r="I115" s="156"/>
      <c r="J115" s="156"/>
      <c r="K115" s="156"/>
      <c r="L115" s="7"/>
    </row>
    <row r="116" spans="7:12" x14ac:dyDescent="0.2">
      <c r="G116" s="157"/>
      <c r="H116" s="156"/>
      <c r="I116" s="156"/>
      <c r="J116" s="156"/>
      <c r="K116" s="156"/>
      <c r="L116" s="7"/>
    </row>
    <row r="117" spans="7:12" x14ac:dyDescent="0.2">
      <c r="G117" s="157"/>
      <c r="H117" s="156"/>
      <c r="I117" s="156"/>
      <c r="J117" s="156"/>
      <c r="K117" s="156"/>
      <c r="L117" s="7"/>
    </row>
    <row r="118" spans="7:12" x14ac:dyDescent="0.2">
      <c r="G118" s="157"/>
      <c r="H118" s="156"/>
      <c r="I118" s="156"/>
      <c r="J118" s="156"/>
      <c r="K118" s="156"/>
      <c r="L118" s="7"/>
    </row>
    <row r="119" spans="7:12" x14ac:dyDescent="0.2">
      <c r="G119" s="157"/>
      <c r="H119" s="156"/>
      <c r="I119" s="156"/>
      <c r="J119" s="156"/>
      <c r="K119" s="156"/>
      <c r="L119" s="7"/>
    </row>
    <row r="120" spans="7:12" x14ac:dyDescent="0.2">
      <c r="G120" s="157"/>
      <c r="H120" s="156"/>
      <c r="I120" s="156"/>
      <c r="J120" s="156"/>
      <c r="K120" s="156"/>
      <c r="L120" s="7"/>
    </row>
    <row r="121" spans="7:12" x14ac:dyDescent="0.2">
      <c r="G121" s="157"/>
      <c r="H121" s="156"/>
      <c r="I121" s="156"/>
      <c r="J121" s="156"/>
      <c r="K121" s="156"/>
      <c r="L121" s="7"/>
    </row>
    <row r="122" spans="7:12" x14ac:dyDescent="0.2">
      <c r="G122" s="157"/>
      <c r="H122" s="156"/>
      <c r="I122" s="156"/>
      <c r="J122" s="156"/>
      <c r="K122" s="156"/>
      <c r="L122" s="7"/>
    </row>
    <row r="123" spans="7:12" x14ac:dyDescent="0.2">
      <c r="G123" s="157"/>
      <c r="H123" s="156"/>
      <c r="I123" s="156"/>
      <c r="J123" s="156"/>
      <c r="K123" s="156"/>
      <c r="L123" s="7"/>
    </row>
    <row r="124" spans="7:12" x14ac:dyDescent="0.2">
      <c r="G124" s="157"/>
      <c r="H124" s="156"/>
      <c r="I124" s="156"/>
      <c r="J124" s="156"/>
      <c r="K124" s="156"/>
      <c r="L124" s="7"/>
    </row>
    <row r="125" spans="7:12" x14ac:dyDescent="0.2">
      <c r="G125" s="157"/>
      <c r="H125" s="156"/>
      <c r="I125" s="156"/>
      <c r="J125" s="156"/>
      <c r="K125" s="156"/>
      <c r="L125" s="7"/>
    </row>
    <row r="126" spans="7:12" x14ac:dyDescent="0.2">
      <c r="G126" s="157"/>
      <c r="H126" s="156"/>
      <c r="I126" s="156"/>
      <c r="J126" s="156"/>
      <c r="K126" s="156"/>
      <c r="L126" s="7"/>
    </row>
    <row r="127" spans="7:12" x14ac:dyDescent="0.2">
      <c r="G127" s="157"/>
      <c r="H127" s="156"/>
      <c r="I127" s="156"/>
      <c r="J127" s="156"/>
      <c r="K127" s="156"/>
      <c r="L127" s="7"/>
    </row>
    <row r="128" spans="7:12" x14ac:dyDescent="0.2">
      <c r="G128" s="157"/>
      <c r="H128" s="156"/>
      <c r="I128" s="156"/>
      <c r="J128" s="156"/>
      <c r="K128" s="156"/>
      <c r="L128" s="7"/>
    </row>
    <row r="129" spans="7:12" x14ac:dyDescent="0.2">
      <c r="G129" s="157"/>
      <c r="H129" s="156"/>
      <c r="I129" s="156"/>
      <c r="J129" s="156"/>
      <c r="K129" s="156"/>
      <c r="L129" s="7"/>
    </row>
    <row r="130" spans="7:12" x14ac:dyDescent="0.2">
      <c r="G130" s="157"/>
      <c r="H130" s="156"/>
      <c r="I130" s="156"/>
      <c r="J130" s="156"/>
      <c r="K130" s="156"/>
      <c r="L130" s="7"/>
    </row>
    <row r="131" spans="7:12" x14ac:dyDescent="0.2">
      <c r="G131" s="157"/>
      <c r="H131" s="156"/>
      <c r="I131" s="156"/>
      <c r="J131" s="156"/>
      <c r="K131" s="156"/>
      <c r="L131" s="7"/>
    </row>
    <row r="132" spans="7:12" x14ac:dyDescent="0.2">
      <c r="G132" s="157"/>
      <c r="H132" s="156"/>
      <c r="I132" s="156"/>
      <c r="J132" s="156"/>
      <c r="K132" s="156"/>
      <c r="L132" s="7"/>
    </row>
    <row r="133" spans="7:12" x14ac:dyDescent="0.2">
      <c r="G133" s="157"/>
      <c r="H133" s="156"/>
      <c r="I133" s="156"/>
      <c r="J133" s="156"/>
      <c r="K133" s="156"/>
      <c r="L133" s="7"/>
    </row>
    <row r="134" spans="7:12" x14ac:dyDescent="0.2">
      <c r="G134" s="157"/>
      <c r="H134" s="156"/>
      <c r="I134" s="156"/>
      <c r="J134" s="156"/>
      <c r="K134" s="156"/>
      <c r="L134" s="7"/>
    </row>
    <row r="135" spans="7:12" x14ac:dyDescent="0.2">
      <c r="G135" s="157"/>
      <c r="H135" s="156"/>
      <c r="I135" s="156"/>
      <c r="J135" s="156"/>
      <c r="K135" s="156"/>
      <c r="L135" s="7"/>
    </row>
    <row r="136" spans="7:12" x14ac:dyDescent="0.2">
      <c r="G136" s="157"/>
      <c r="H136" s="156"/>
      <c r="I136" s="156"/>
      <c r="J136" s="156"/>
      <c r="K136" s="156"/>
      <c r="L136" s="7"/>
    </row>
    <row r="137" spans="7:12" x14ac:dyDescent="0.2">
      <c r="G137" s="157"/>
      <c r="H137" s="156"/>
      <c r="I137" s="156"/>
      <c r="J137" s="156"/>
      <c r="K137" s="156"/>
      <c r="L137" s="7"/>
    </row>
    <row r="138" spans="7:12" x14ac:dyDescent="0.2">
      <c r="G138" s="157"/>
      <c r="H138" s="156"/>
      <c r="I138" s="156"/>
      <c r="J138" s="156"/>
      <c r="K138" s="156"/>
      <c r="L138" s="7"/>
    </row>
    <row r="139" spans="7:12" x14ac:dyDescent="0.2">
      <c r="G139" s="157"/>
      <c r="H139" s="156"/>
      <c r="I139" s="156"/>
      <c r="J139" s="156"/>
      <c r="K139" s="156"/>
      <c r="L139" s="7"/>
    </row>
    <row r="140" spans="7:12" x14ac:dyDescent="0.2">
      <c r="G140" s="157"/>
      <c r="H140" s="156"/>
      <c r="I140" s="156"/>
      <c r="J140" s="156"/>
      <c r="K140" s="156"/>
      <c r="L140" s="7"/>
    </row>
    <row r="141" spans="7:12" x14ac:dyDescent="0.2">
      <c r="G141" s="157"/>
      <c r="H141" s="156"/>
      <c r="I141" s="156"/>
      <c r="J141" s="156"/>
      <c r="K141" s="156"/>
      <c r="L141" s="7"/>
    </row>
    <row r="142" spans="7:12" x14ac:dyDescent="0.2">
      <c r="G142" s="157"/>
      <c r="H142" s="156"/>
      <c r="I142" s="156"/>
      <c r="J142" s="156"/>
      <c r="K142" s="156"/>
      <c r="L142" s="7"/>
    </row>
    <row r="143" spans="7:12" x14ac:dyDescent="0.2">
      <c r="G143" s="157"/>
      <c r="H143" s="156"/>
      <c r="I143" s="156"/>
      <c r="J143" s="156"/>
      <c r="K143" s="156"/>
      <c r="L143" s="7"/>
    </row>
    <row r="144" spans="7:12" x14ac:dyDescent="0.2">
      <c r="G144" s="157"/>
      <c r="H144" s="156"/>
      <c r="I144" s="156"/>
      <c r="J144" s="156"/>
      <c r="K144" s="156"/>
      <c r="L144" s="7"/>
    </row>
    <row r="145" spans="7:12" x14ac:dyDescent="0.2">
      <c r="G145" s="157"/>
      <c r="H145" s="156"/>
      <c r="I145" s="156"/>
      <c r="J145" s="156"/>
      <c r="K145" s="156"/>
      <c r="L145" s="7"/>
    </row>
    <row r="146" spans="7:12" x14ac:dyDescent="0.2">
      <c r="G146" s="157"/>
      <c r="H146" s="156"/>
      <c r="I146" s="156"/>
      <c r="J146" s="156"/>
      <c r="K146" s="156"/>
      <c r="L146" s="7"/>
    </row>
    <row r="147" spans="7:12" x14ac:dyDescent="0.2">
      <c r="G147" s="157"/>
      <c r="H147" s="156"/>
      <c r="I147" s="156"/>
      <c r="J147" s="156"/>
      <c r="K147" s="156"/>
      <c r="L147" s="7"/>
    </row>
    <row r="148" spans="7:12" x14ac:dyDescent="0.2">
      <c r="G148" s="157"/>
      <c r="H148" s="156"/>
      <c r="I148" s="156"/>
      <c r="J148" s="156"/>
      <c r="K148" s="156"/>
      <c r="L148" s="7"/>
    </row>
    <row r="149" spans="7:12" x14ac:dyDescent="0.2">
      <c r="G149" s="157"/>
      <c r="H149" s="156"/>
      <c r="I149" s="156"/>
      <c r="J149" s="156"/>
      <c r="K149" s="156"/>
      <c r="L149" s="7"/>
    </row>
    <row r="150" spans="7:12" x14ac:dyDescent="0.2">
      <c r="G150" s="157"/>
      <c r="H150" s="156"/>
      <c r="I150" s="156"/>
      <c r="J150" s="156"/>
      <c r="K150" s="156"/>
      <c r="L150" s="7"/>
    </row>
    <row r="151" spans="7:12" x14ac:dyDescent="0.2">
      <c r="G151" s="157"/>
      <c r="H151" s="156"/>
      <c r="I151" s="156"/>
      <c r="J151" s="156"/>
      <c r="K151" s="156"/>
      <c r="L151" s="7"/>
    </row>
    <row r="152" spans="7:12" x14ac:dyDescent="0.2">
      <c r="G152" s="157"/>
      <c r="H152" s="156"/>
      <c r="I152" s="156"/>
      <c r="J152" s="156"/>
      <c r="K152" s="156"/>
      <c r="L152" s="7"/>
    </row>
    <row r="153" spans="7:12" x14ac:dyDescent="0.2">
      <c r="G153" s="157"/>
      <c r="H153" s="156"/>
      <c r="I153" s="156"/>
      <c r="J153" s="156"/>
      <c r="K153" s="156"/>
      <c r="L153" s="7"/>
    </row>
    <row r="154" spans="7:12" x14ac:dyDescent="0.2">
      <c r="G154" s="157"/>
      <c r="H154" s="156"/>
      <c r="I154" s="156"/>
      <c r="J154" s="156"/>
      <c r="K154" s="156"/>
      <c r="L154" s="7"/>
    </row>
    <row r="155" spans="7:12" x14ac:dyDescent="0.2">
      <c r="G155" s="157"/>
      <c r="H155" s="156"/>
      <c r="I155" s="156"/>
      <c r="J155" s="156"/>
      <c r="K155" s="156"/>
      <c r="L155" s="7"/>
    </row>
    <row r="156" spans="7:12" x14ac:dyDescent="0.2">
      <c r="G156" s="157"/>
      <c r="H156" s="156"/>
      <c r="I156" s="156"/>
      <c r="J156" s="156"/>
      <c r="K156" s="156"/>
      <c r="L156" s="7"/>
    </row>
    <row r="157" spans="7:12" x14ac:dyDescent="0.2">
      <c r="G157" s="157"/>
      <c r="H157" s="156"/>
      <c r="I157" s="156"/>
      <c r="J157" s="156"/>
      <c r="K157" s="156"/>
      <c r="L157" s="7"/>
    </row>
    <row r="158" spans="7:12" x14ac:dyDescent="0.2">
      <c r="G158" s="157"/>
      <c r="H158" s="156"/>
      <c r="I158" s="156"/>
      <c r="J158" s="156"/>
      <c r="K158" s="156"/>
      <c r="L158" s="7"/>
    </row>
    <row r="159" spans="7:12" x14ac:dyDescent="0.2">
      <c r="G159" s="157"/>
      <c r="H159" s="156"/>
      <c r="I159" s="156"/>
      <c r="J159" s="156"/>
      <c r="K159" s="156"/>
      <c r="L159" s="7"/>
    </row>
    <row r="160" spans="7:12" x14ac:dyDescent="0.2">
      <c r="G160" s="157"/>
      <c r="H160" s="156"/>
      <c r="I160" s="156"/>
      <c r="J160" s="156"/>
      <c r="K160" s="156"/>
      <c r="L160" s="7"/>
    </row>
    <row r="161" spans="7:12" x14ac:dyDescent="0.2">
      <c r="G161" s="157"/>
      <c r="H161" s="156"/>
      <c r="I161" s="156"/>
      <c r="J161" s="156"/>
      <c r="K161" s="156"/>
      <c r="L161" s="7"/>
    </row>
    <row r="162" spans="7:12" x14ac:dyDescent="0.2">
      <c r="G162" s="157"/>
      <c r="H162" s="156"/>
      <c r="I162" s="156"/>
      <c r="J162" s="156"/>
      <c r="K162" s="156"/>
      <c r="L162" s="7"/>
    </row>
    <row r="163" spans="7:12" x14ac:dyDescent="0.2">
      <c r="G163" s="157"/>
      <c r="H163" s="156"/>
      <c r="I163" s="156"/>
      <c r="J163" s="156"/>
      <c r="K163" s="156"/>
      <c r="L163" s="7"/>
    </row>
    <row r="164" spans="7:12" x14ac:dyDescent="0.2">
      <c r="G164" s="157"/>
      <c r="H164" s="156"/>
      <c r="I164" s="156"/>
      <c r="J164" s="156"/>
      <c r="K164" s="156"/>
      <c r="L164" s="7"/>
    </row>
    <row r="165" spans="7:12" x14ac:dyDescent="0.2">
      <c r="G165" s="157"/>
      <c r="H165" s="156"/>
      <c r="I165" s="156"/>
      <c r="J165" s="156"/>
      <c r="K165" s="156"/>
      <c r="L165" s="7"/>
    </row>
    <row r="166" spans="7:12" x14ac:dyDescent="0.2">
      <c r="G166" s="157"/>
      <c r="H166" s="156"/>
      <c r="I166" s="156"/>
      <c r="J166" s="156"/>
      <c r="K166" s="156"/>
      <c r="L166" s="7"/>
    </row>
    <row r="167" spans="7:12" x14ac:dyDescent="0.2">
      <c r="G167" s="157"/>
      <c r="H167" s="156"/>
      <c r="I167" s="156"/>
      <c r="J167" s="156"/>
      <c r="K167" s="156"/>
      <c r="L167" s="7"/>
    </row>
    <row r="168" spans="7:12" x14ac:dyDescent="0.2">
      <c r="G168" s="157"/>
      <c r="H168" s="156"/>
      <c r="I168" s="156"/>
      <c r="J168" s="156"/>
      <c r="K168" s="156"/>
      <c r="L168" s="7"/>
    </row>
    <row r="169" spans="7:12" x14ac:dyDescent="0.2">
      <c r="G169" s="157"/>
      <c r="H169" s="156"/>
      <c r="I169" s="156"/>
      <c r="J169" s="156"/>
      <c r="K169" s="156"/>
      <c r="L169" s="7"/>
    </row>
    <row r="170" spans="7:12" x14ac:dyDescent="0.2">
      <c r="G170" s="157"/>
      <c r="H170" s="156"/>
      <c r="I170" s="156"/>
      <c r="J170" s="156"/>
      <c r="K170" s="156"/>
      <c r="L170" s="7"/>
    </row>
    <row r="171" spans="7:12" x14ac:dyDescent="0.2">
      <c r="G171" s="157"/>
      <c r="H171" s="156"/>
      <c r="I171" s="156"/>
      <c r="J171" s="156"/>
      <c r="K171" s="156"/>
      <c r="L171" s="7"/>
    </row>
    <row r="172" spans="7:12" x14ac:dyDescent="0.2">
      <c r="G172" s="157"/>
      <c r="H172" s="156"/>
      <c r="I172" s="156"/>
      <c r="J172" s="156"/>
      <c r="K172" s="156"/>
      <c r="L172" s="7"/>
    </row>
    <row r="173" spans="7:12" x14ac:dyDescent="0.2">
      <c r="G173" s="157"/>
      <c r="H173" s="156"/>
      <c r="I173" s="156"/>
      <c r="J173" s="156"/>
      <c r="K173" s="156"/>
      <c r="L173" s="7"/>
    </row>
    <row r="174" spans="7:12" x14ac:dyDescent="0.2">
      <c r="G174" s="157"/>
      <c r="H174" s="156"/>
      <c r="I174" s="156"/>
      <c r="J174" s="156"/>
      <c r="K174" s="156"/>
      <c r="L174" s="7"/>
    </row>
    <row r="175" spans="7:12" x14ac:dyDescent="0.2">
      <c r="G175" s="157"/>
      <c r="H175" s="156"/>
      <c r="I175" s="156"/>
      <c r="J175" s="156"/>
      <c r="K175" s="156"/>
      <c r="L175" s="7"/>
    </row>
    <row r="176" spans="7:12" x14ac:dyDescent="0.2">
      <c r="G176" s="157"/>
      <c r="H176" s="156"/>
      <c r="I176" s="156"/>
      <c r="J176" s="156"/>
      <c r="K176" s="156"/>
      <c r="L176" s="7"/>
    </row>
    <row r="177" spans="7:12" x14ac:dyDescent="0.2">
      <c r="G177" s="157"/>
      <c r="H177" s="156"/>
      <c r="I177" s="156"/>
      <c r="J177" s="156"/>
      <c r="K177" s="156"/>
      <c r="L177" s="7"/>
    </row>
    <row r="178" spans="7:12" x14ac:dyDescent="0.2">
      <c r="G178" s="157"/>
      <c r="H178" s="156"/>
      <c r="I178" s="156"/>
      <c r="J178" s="156"/>
      <c r="K178" s="156"/>
      <c r="L178" s="7"/>
    </row>
    <row r="179" spans="7:12" x14ac:dyDescent="0.2">
      <c r="G179" s="157"/>
      <c r="H179" s="156"/>
      <c r="I179" s="156"/>
      <c r="J179" s="156"/>
      <c r="K179" s="156"/>
      <c r="L179" s="7"/>
    </row>
    <row r="180" spans="7:12" x14ac:dyDescent="0.2">
      <c r="G180" s="157"/>
      <c r="H180" s="156"/>
      <c r="I180" s="156"/>
      <c r="J180" s="156"/>
      <c r="K180" s="156"/>
      <c r="L180" s="7"/>
    </row>
    <row r="181" spans="7:12" x14ac:dyDescent="0.2">
      <c r="G181" s="157"/>
      <c r="H181" s="156"/>
      <c r="I181" s="156"/>
      <c r="J181" s="156"/>
      <c r="K181" s="156"/>
      <c r="L181" s="7"/>
    </row>
    <row r="182" spans="7:12" x14ac:dyDescent="0.2">
      <c r="G182" s="157"/>
      <c r="H182" s="156"/>
      <c r="I182" s="156"/>
      <c r="J182" s="156"/>
      <c r="K182" s="156"/>
      <c r="L182" s="7"/>
    </row>
    <row r="183" spans="7:12" x14ac:dyDescent="0.2">
      <c r="G183" s="157"/>
      <c r="H183" s="156"/>
      <c r="I183" s="156"/>
      <c r="J183" s="156"/>
      <c r="K183" s="156"/>
      <c r="L183" s="7"/>
    </row>
    <row r="184" spans="7:12" x14ac:dyDescent="0.2">
      <c r="G184" s="157"/>
      <c r="H184" s="156"/>
      <c r="I184" s="156"/>
      <c r="J184" s="156"/>
      <c r="K184" s="156"/>
      <c r="L184" s="7"/>
    </row>
    <row r="185" spans="7:12" x14ac:dyDescent="0.2">
      <c r="G185" s="157"/>
      <c r="H185" s="156"/>
      <c r="I185" s="156"/>
      <c r="J185" s="156"/>
      <c r="K185" s="156"/>
      <c r="L185" s="7"/>
    </row>
    <row r="186" spans="7:12" x14ac:dyDescent="0.2">
      <c r="G186" s="157"/>
      <c r="H186" s="156"/>
      <c r="I186" s="156"/>
      <c r="J186" s="156"/>
      <c r="K186" s="156"/>
      <c r="L186" s="7"/>
    </row>
    <row r="187" spans="7:12" x14ac:dyDescent="0.2">
      <c r="G187" s="157"/>
      <c r="H187" s="156"/>
      <c r="I187" s="156"/>
      <c r="J187" s="156"/>
      <c r="K187" s="156"/>
      <c r="L187" s="7"/>
    </row>
    <row r="188" spans="7:12" x14ac:dyDescent="0.2">
      <c r="G188" s="157"/>
      <c r="H188" s="156"/>
      <c r="I188" s="156"/>
      <c r="J188" s="156"/>
      <c r="K188" s="156"/>
      <c r="L188" s="7"/>
    </row>
    <row r="189" spans="7:12" x14ac:dyDescent="0.2">
      <c r="G189" s="157"/>
      <c r="H189" s="156"/>
      <c r="I189" s="156"/>
      <c r="J189" s="156"/>
      <c r="K189" s="156"/>
      <c r="L189" s="7"/>
    </row>
    <row r="190" spans="7:12" x14ac:dyDescent="0.2">
      <c r="G190" s="158"/>
      <c r="H190" s="156"/>
      <c r="I190" s="156"/>
      <c r="J190" s="156"/>
      <c r="K190" s="156"/>
      <c r="L190" s="7"/>
    </row>
    <row r="191" spans="7:12" x14ac:dyDescent="0.2">
      <c r="G191" s="158"/>
      <c r="H191" s="156"/>
      <c r="I191" s="156"/>
      <c r="J191" s="156"/>
      <c r="K191" s="156"/>
      <c r="L191" s="7"/>
    </row>
    <row r="192" spans="7:12" x14ac:dyDescent="0.2">
      <c r="G192" s="158"/>
      <c r="H192" s="156"/>
      <c r="I192" s="156"/>
      <c r="J192" s="156"/>
      <c r="K192" s="156"/>
      <c r="L192" s="7"/>
    </row>
    <row r="193" spans="7:12" x14ac:dyDescent="0.2">
      <c r="G193" s="158"/>
      <c r="H193" s="156"/>
      <c r="I193" s="156"/>
      <c r="J193" s="156"/>
      <c r="K193" s="156"/>
      <c r="L193" s="7"/>
    </row>
    <row r="194" spans="7:12" x14ac:dyDescent="0.2">
      <c r="G194" s="158"/>
      <c r="H194" s="156"/>
      <c r="I194" s="156"/>
      <c r="J194" s="156"/>
      <c r="K194" s="156"/>
      <c r="L194" s="7"/>
    </row>
    <row r="195" spans="7:12" x14ac:dyDescent="0.2">
      <c r="G195" s="158"/>
      <c r="H195" s="156"/>
      <c r="I195" s="156"/>
      <c r="J195" s="156"/>
      <c r="K195" s="156"/>
      <c r="L195" s="7"/>
    </row>
    <row r="196" spans="7:12" x14ac:dyDescent="0.2">
      <c r="G196" s="158"/>
      <c r="H196" s="156"/>
      <c r="I196" s="156"/>
      <c r="J196" s="156"/>
      <c r="K196" s="156"/>
      <c r="L196" s="7"/>
    </row>
    <row r="197" spans="7:12" x14ac:dyDescent="0.2">
      <c r="G197" s="158"/>
      <c r="H197" s="156"/>
      <c r="I197" s="156"/>
      <c r="J197" s="156"/>
      <c r="K197" s="156"/>
      <c r="L197" s="7"/>
    </row>
    <row r="198" spans="7:12" x14ac:dyDescent="0.2">
      <c r="G198" s="158"/>
      <c r="H198" s="156"/>
      <c r="I198" s="156"/>
      <c r="J198" s="156"/>
      <c r="K198" s="156"/>
      <c r="L198" s="7"/>
    </row>
    <row r="199" spans="7:12" x14ac:dyDescent="0.2">
      <c r="G199" s="158"/>
      <c r="H199" s="156"/>
      <c r="I199" s="156"/>
      <c r="J199" s="156"/>
      <c r="K199" s="156"/>
      <c r="L199" s="7"/>
    </row>
    <row r="200" spans="7:12" x14ac:dyDescent="0.2">
      <c r="G200" s="158"/>
      <c r="H200" s="156"/>
      <c r="I200" s="156"/>
      <c r="J200" s="156"/>
      <c r="K200" s="156"/>
      <c r="L200" s="7"/>
    </row>
    <row r="201" spans="7:12" x14ac:dyDescent="0.2">
      <c r="G201" s="158"/>
      <c r="H201" s="156"/>
      <c r="I201" s="156"/>
      <c r="J201" s="156"/>
      <c r="K201" s="156"/>
      <c r="L201" s="7"/>
    </row>
    <row r="202" spans="7:12" x14ac:dyDescent="0.2">
      <c r="G202" s="158"/>
      <c r="H202" s="156"/>
      <c r="I202" s="156"/>
      <c r="J202" s="156"/>
      <c r="K202" s="156"/>
      <c r="L202" s="7"/>
    </row>
    <row r="203" spans="7:12" x14ac:dyDescent="0.2">
      <c r="G203" s="158"/>
      <c r="H203" s="156"/>
      <c r="I203" s="156"/>
      <c r="J203" s="156"/>
      <c r="K203" s="156"/>
      <c r="L203" s="7"/>
    </row>
    <row r="204" spans="7:12" x14ac:dyDescent="0.2">
      <c r="G204" s="158"/>
      <c r="H204" s="156"/>
      <c r="I204" s="156"/>
      <c r="J204" s="156"/>
      <c r="K204" s="156"/>
      <c r="L204" s="7"/>
    </row>
    <row r="205" spans="7:12" x14ac:dyDescent="0.2">
      <c r="G205" s="158"/>
      <c r="H205" s="156"/>
      <c r="I205" s="156"/>
      <c r="J205" s="156"/>
      <c r="K205" s="156"/>
      <c r="L205" s="7"/>
    </row>
    <row r="206" spans="7:12" x14ac:dyDescent="0.2">
      <c r="G206" s="158"/>
      <c r="H206" s="156"/>
      <c r="I206" s="156"/>
      <c r="J206" s="156"/>
      <c r="K206" s="156"/>
      <c r="L206" s="7"/>
    </row>
    <row r="207" spans="7:12" x14ac:dyDescent="0.2">
      <c r="G207" s="158"/>
      <c r="H207" s="156"/>
      <c r="I207" s="156"/>
      <c r="J207" s="156"/>
      <c r="K207" s="156"/>
      <c r="L207" s="7"/>
    </row>
    <row r="208" spans="7:12" x14ac:dyDescent="0.2">
      <c r="G208" s="158"/>
      <c r="H208" s="156"/>
      <c r="I208" s="156"/>
      <c r="J208" s="156"/>
      <c r="K208" s="156"/>
      <c r="L208" s="7"/>
    </row>
    <row r="209" spans="7:12" x14ac:dyDescent="0.2">
      <c r="G209" s="158"/>
      <c r="H209" s="156"/>
      <c r="I209" s="156"/>
      <c r="J209" s="156"/>
      <c r="K209" s="156"/>
      <c r="L209" s="7"/>
    </row>
    <row r="210" spans="7:12" x14ac:dyDescent="0.2">
      <c r="G210" s="158"/>
      <c r="H210" s="156"/>
      <c r="I210" s="156"/>
      <c r="J210" s="156"/>
      <c r="K210" s="156"/>
      <c r="L210" s="7"/>
    </row>
    <row r="211" spans="7:12" x14ac:dyDescent="0.2">
      <c r="G211" s="158"/>
      <c r="H211" s="156"/>
      <c r="I211" s="156"/>
      <c r="J211" s="156"/>
      <c r="K211" s="156"/>
      <c r="L211" s="7"/>
    </row>
    <row r="212" spans="7:12" x14ac:dyDescent="0.2">
      <c r="G212" s="7"/>
      <c r="H212" s="7"/>
      <c r="I212" s="7"/>
      <c r="J212" s="7"/>
      <c r="K212" s="7"/>
      <c r="L212" s="7"/>
    </row>
  </sheetData>
  <sheetProtection algorithmName="SHA-512" hashValue="WDTxzQn5xwuZhl2xuBJ6FB8Zmm9lyyMX9b8VFMGLsm5J0lop0xfL6HfnY+4GK890Gv1FYjTQr22yxP2H04QK0Q==" saltValue="jUNIxEppfpjzGMLYye2EHg==" spinCount="100000" sheet="1" selectLockedCells="1"/>
  <mergeCells count="70">
    <mergeCell ref="K1:R1"/>
    <mergeCell ref="K2:R2"/>
    <mergeCell ref="N6:N8"/>
    <mergeCell ref="S1:V1"/>
    <mergeCell ref="S2:V2"/>
    <mergeCell ref="A4:V4"/>
    <mergeCell ref="B6:G8"/>
    <mergeCell ref="H6:K8"/>
    <mergeCell ref="E2:G2"/>
    <mergeCell ref="A2:D2"/>
    <mergeCell ref="E1:G1"/>
    <mergeCell ref="A1:D1"/>
    <mergeCell ref="I1:J1"/>
    <mergeCell ref="I2:J2"/>
    <mergeCell ref="C88:J88"/>
    <mergeCell ref="C87:J87"/>
    <mergeCell ref="I80:K80"/>
    <mergeCell ref="D80:H80"/>
    <mergeCell ref="A78:V78"/>
    <mergeCell ref="L88:M88"/>
    <mergeCell ref="N88:T88"/>
    <mergeCell ref="L80:O80"/>
    <mergeCell ref="P80:T80"/>
    <mergeCell ref="N87:T87"/>
    <mergeCell ref="L87:M87"/>
    <mergeCell ref="P81:T81"/>
    <mergeCell ref="C74:J75"/>
    <mergeCell ref="N74:T75"/>
    <mergeCell ref="B51:J51"/>
    <mergeCell ref="N73:T73"/>
    <mergeCell ref="B66:J66"/>
    <mergeCell ref="L66:V66"/>
    <mergeCell ref="N69:T70"/>
    <mergeCell ref="C69:J70"/>
    <mergeCell ref="N59:T59"/>
    <mergeCell ref="C68:J68"/>
    <mergeCell ref="C63:J63"/>
    <mergeCell ref="N63:T63"/>
    <mergeCell ref="N64:T64"/>
    <mergeCell ref="C73:J73"/>
    <mergeCell ref="C64:J64"/>
    <mergeCell ref="N58:T58"/>
    <mergeCell ref="N10:V10"/>
    <mergeCell ref="N38:V38"/>
    <mergeCell ref="G20:L20"/>
    <mergeCell ref="C58:J58"/>
    <mergeCell ref="A45:V45"/>
    <mergeCell ref="N40:U40"/>
    <mergeCell ref="C53:J53"/>
    <mergeCell ref="N47:N49"/>
    <mergeCell ref="N53:T53"/>
    <mergeCell ref="C54:J54"/>
    <mergeCell ref="N54:T54"/>
    <mergeCell ref="A42:D42"/>
    <mergeCell ref="A43:D43"/>
    <mergeCell ref="E20:F20"/>
    <mergeCell ref="B40:L40"/>
    <mergeCell ref="N68:T68"/>
    <mergeCell ref="C59:J59"/>
    <mergeCell ref="H43:I43"/>
    <mergeCell ref="E42:G42"/>
    <mergeCell ref="H42:I42"/>
    <mergeCell ref="L51:V51"/>
    <mergeCell ref="B47:G49"/>
    <mergeCell ref="H47:K49"/>
    <mergeCell ref="E43:G43"/>
    <mergeCell ref="J42:R42"/>
    <mergeCell ref="S42:V42"/>
    <mergeCell ref="J43:R43"/>
    <mergeCell ref="S43:V43"/>
  </mergeCells>
  <phoneticPr fontId="1" type="noConversion"/>
  <conditionalFormatting sqref="S14:S30 U14:U30">
    <cfRule type="expression" dxfId="9" priority="5" stopIfTrue="1">
      <formula>AND(S14=0,U14=0)</formula>
    </cfRule>
  </conditionalFormatting>
  <conditionalFormatting sqref="N68:T70 C74:J75 U74:U75 C54:J54 N54:T54 N59:T59 C59 N64:T64 C69:J70 C64 H47:K49 N73:T75">
    <cfRule type="cellIs" dxfId="8" priority="6" stopIfTrue="1" operator="equal">
      <formula>0</formula>
    </cfRule>
  </conditionalFormatting>
  <conditionalFormatting sqref="F12:F13 F15 F17 F19 F21 F23 F25 F27 F29 F31 F33 F35">
    <cfRule type="cellIs" dxfId="7" priority="2" stopIfTrue="1" operator="equal">
      <formula>1</formula>
    </cfRule>
  </conditionalFormatting>
  <conditionalFormatting sqref="F16">
    <cfRule type="cellIs" dxfId="6" priority="3" stopIfTrue="1" operator="equal">
      <formula>1</formula>
    </cfRule>
  </conditionalFormatting>
  <conditionalFormatting sqref="F14">
    <cfRule type="cellIs" dxfId="5" priority="4" stopIfTrue="1" operator="equal">
      <formula>1</formula>
    </cfRule>
  </conditionalFormatting>
  <conditionalFormatting sqref="C87:J88 N87:T88">
    <cfRule type="cellIs" dxfId="4" priority="10" stopIfTrue="1" operator="equal">
      <formula>0</formula>
    </cfRule>
    <cfRule type="expression" dxfId="3" priority="11" stopIfTrue="1">
      <formula>AND(ISBLANK($C$80),ISBLANK($C$82),ISBLANK($C$84))</formula>
    </cfRule>
  </conditionalFormatting>
  <conditionalFormatting sqref="P81:T81">
    <cfRule type="expression" dxfId="2" priority="12" stopIfTrue="1">
      <formula>ISBLANK($H$6)</formula>
    </cfRule>
  </conditionalFormatting>
  <conditionalFormatting sqref="H6:K8">
    <cfRule type="expression" dxfId="1" priority="1">
      <formula>LEN(H6)=0</formula>
    </cfRule>
  </conditionalFormatting>
  <dataValidations count="8">
    <dataValidation allowBlank="1" showInputMessage="1" promptTitle="OE EIU" prompt="Bitte geben Sie die OE ein." sqref="E2:G2" xr:uid="{00000000-0002-0000-0000-000000000000}"/>
    <dataValidation type="date" operator="greaterThan" allowBlank="1" showInputMessage="1" showErrorMessage="1" promptTitle="Datum" prompt="Angabe im _x000a_Datumsformat_x000a_TT.MM.JJJJ" sqref="H6:K8" xr:uid="{00000000-0002-0000-0000-000001000000}">
      <formula1>42370</formula1>
    </dataValidation>
    <dataValidation type="list" allowBlank="1" showErrorMessage="1" sqref="P8" xr:uid="{00000000-0002-0000-0000-000002000000}">
      <formula1>$J$97:$J$99</formula1>
    </dataValidation>
    <dataValidation type="list" allowBlank="1" showErrorMessage="1" sqref="P6" xr:uid="{00000000-0002-0000-0000-000003000000}">
      <formula1>$I$97:$I$99</formula1>
    </dataValidation>
    <dataValidation type="list" allowBlank="1" showErrorMessage="1" error="Bitte Auswahlliste nutzen!" sqref="C80 C82 C84" xr:uid="{00000000-0002-0000-0000-000004000000}">
      <formula1>"X"</formula1>
    </dataValidation>
    <dataValidation type="list" allowBlank="1" showInputMessage="1" showErrorMessage="1" promptTitle="Region" prompt="Bitte geben Sie die Region ein." sqref="H2" xr:uid="{00000000-0002-0000-0000-000005000000}">
      <formula1>$D$95:$D$103</formula1>
    </dataValidation>
    <dataValidation allowBlank="1" showInputMessage="1" showErrorMessage="1" promptTitle="iTWO-Vertragsnummer" prompt="Bitte tragen Sie hier die Nummer der iTWO-Vergabeeinheit (Schlüssel) ein. _x000a_Siehe zur Erläuterung Tabellenblatt 1._x000a_" sqref="S2:V2" xr:uid="{51B70CA4-F510-4FAB-BF92-AFDF4138167B}"/>
    <dataValidation allowBlank="1" showInputMessage="1" showErrorMessage="1" promptTitle="iTWO-Projektnummer" prompt="Bitte tragen Sie hier die _x000a_iTWO-Projektnummer (Schlüssel), das bedeutet nicht die SAP-Projektnummer, ein. _x000a_Siehe zur Erläuterung Tabellenblatt 1._x000a_" sqref="I2:J2" xr:uid="{083F94E6-346E-4E87-9FA3-CC00886E3D63}"/>
  </dataValidations>
  <printOptions horizontalCentered="1"/>
  <pageMargins left="0.59055118110236227" right="0.39370078740157483" top="0.98425196850393704" bottom="0.59055118110236227" header="0.39370078740157483" footer="0.39370078740157483"/>
  <pageSetup paperSize="9" scale="65" firstPageNumber="0" fitToHeight="2" orientation="portrait" horizontalDpi="300" verticalDpi="300" r:id="rId1"/>
  <headerFooter alignWithMargins="0">
    <oddHeader>&amp;L&amp;"DB Office,Fett"&amp;18
&amp;C&amp;"DB Office,Fett"&amp;18Quality Gate 1 Leistungsbeginn 
Auftragnehmer Bau&amp;R&amp;G</oddHeader>
    <oddFooter>&amp;L&amp;"DB Office,Standard"&amp;8&amp;A
Version 2.3&amp;C&amp;"DB Office,Standard"&amp;8Seite &amp;P von &amp;N&amp;R&amp;"DB Office,Standard"&amp;6Druck: &amp;D &amp;T
&amp;F</oddFooter>
  </headerFooter>
  <rowBreaks count="1" manualBreakCount="1">
    <brk id="41" max="2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P201"/>
  <sheetViews>
    <sheetView showGridLines="0" topLeftCell="A18" zoomScale="85" zoomScaleNormal="85" zoomScaleSheetLayoutView="100" workbookViewId="0">
      <selection activeCell="P20" sqref="P20"/>
    </sheetView>
  </sheetViews>
  <sheetFormatPr baseColWidth="10" defaultColWidth="11.42578125" defaultRowHeight="12.75" x14ac:dyDescent="0.2"/>
  <cols>
    <col min="1" max="1" width="4.7109375" style="99" customWidth="1"/>
    <col min="2" max="2" width="43.28515625" style="73" customWidth="1"/>
    <col min="3" max="3" width="21.5703125" style="73" customWidth="1"/>
    <col min="4" max="4" width="11.140625" style="73" customWidth="1"/>
    <col min="5" max="5" width="16.140625" style="73" customWidth="1"/>
    <col min="6" max="8" width="12.85546875" style="77" hidden="1" customWidth="1"/>
    <col min="9" max="12" width="14.7109375" style="77" hidden="1" customWidth="1"/>
    <col min="13" max="13" width="25.7109375" style="73" bestFit="1" customWidth="1"/>
    <col min="14" max="14" width="13.5703125" style="73" customWidth="1"/>
    <col min="15" max="15" width="16.7109375" style="73" customWidth="1"/>
    <col min="16" max="16" width="26.7109375" style="73" customWidth="1"/>
    <col min="17" max="16384" width="11.42578125" style="73"/>
  </cols>
  <sheetData>
    <row r="1" spans="1:16" s="71" customFormat="1" ht="15" x14ac:dyDescent="0.2">
      <c r="A1" s="245" t="str">
        <f>'QG B 1 - Deckblatt'!A1</f>
        <v>Auftragnehmer</v>
      </c>
      <c r="B1" s="245"/>
      <c r="C1" s="149" t="str">
        <f>'QG B 1 - Deckblatt'!E1</f>
        <v>OE EIU</v>
      </c>
      <c r="D1" s="245" t="str">
        <f>'QG B 1 - Deckblatt'!I1</f>
        <v>iTWO-Projektnr.</v>
      </c>
      <c r="E1" s="245"/>
      <c r="F1" s="247" t="s">
        <v>82</v>
      </c>
      <c r="G1" s="247"/>
      <c r="H1" s="247"/>
      <c r="I1" s="247"/>
      <c r="J1" s="247"/>
      <c r="K1" s="247"/>
      <c r="L1" s="247"/>
      <c r="M1" s="245" t="str">
        <f>'QG B 1 - Deckblatt'!K1</f>
        <v>Projektbezeichnung, ggf. Abschnitt</v>
      </c>
      <c r="N1" s="245"/>
      <c r="O1" s="245"/>
      <c r="P1" s="149" t="str">
        <f>'QG B 1 - Deckblatt'!S1</f>
        <v>iTWO-Vertragsnr.</v>
      </c>
    </row>
    <row r="2" spans="1:16" s="72" customFormat="1" ht="14.25" x14ac:dyDescent="0.2">
      <c r="A2" s="249">
        <f>'QG B 1 - Deckblatt'!A2</f>
        <v>0</v>
      </c>
      <c r="B2" s="250"/>
      <c r="C2" s="150">
        <f>'QG B 1 - Deckblatt'!E2</f>
        <v>0</v>
      </c>
      <c r="D2" s="251">
        <f>'QG B 1 - Deckblatt'!I2</f>
        <v>0</v>
      </c>
      <c r="E2" s="251"/>
      <c r="F2" s="248"/>
      <c r="G2" s="248"/>
      <c r="H2" s="248"/>
      <c r="I2" s="248"/>
      <c r="J2" s="248"/>
      <c r="K2" s="248"/>
      <c r="L2" s="248"/>
      <c r="M2" s="246">
        <f>'QG B 1 - Deckblatt'!K2</f>
        <v>0</v>
      </c>
      <c r="N2" s="246"/>
      <c r="O2" s="246"/>
      <c r="P2" s="151">
        <f>'QG B 1 - Deckblatt'!S2</f>
        <v>0</v>
      </c>
    </row>
    <row r="3" spans="1:16" x14ac:dyDescent="0.2">
      <c r="A3" s="73"/>
      <c r="F3" s="74"/>
      <c r="G3" s="74"/>
      <c r="H3" s="74"/>
      <c r="I3" s="74"/>
      <c r="J3" s="74"/>
      <c r="K3" s="74"/>
      <c r="L3" s="74"/>
    </row>
    <row r="4" spans="1:16" s="75" customFormat="1" ht="64.5" customHeight="1" x14ac:dyDescent="0.2">
      <c r="A4" s="103" t="s">
        <v>35</v>
      </c>
      <c r="B4" s="104" t="s">
        <v>36</v>
      </c>
      <c r="C4" s="105" t="s">
        <v>37</v>
      </c>
      <c r="D4" s="105" t="s">
        <v>83</v>
      </c>
      <c r="E4" s="104" t="s">
        <v>84</v>
      </c>
      <c r="F4" s="106" t="s">
        <v>112</v>
      </c>
      <c r="G4" s="106" t="s">
        <v>38</v>
      </c>
      <c r="H4" s="106" t="s">
        <v>111</v>
      </c>
      <c r="I4" s="106"/>
      <c r="J4" s="106"/>
      <c r="K4" s="106"/>
      <c r="L4" s="106"/>
      <c r="M4" s="105" t="s">
        <v>292</v>
      </c>
      <c r="N4" s="105" t="s">
        <v>65</v>
      </c>
      <c r="O4" s="107" t="s">
        <v>39</v>
      </c>
      <c r="P4" s="108" t="s">
        <v>40</v>
      </c>
    </row>
    <row r="5" spans="1:16" s="77" customFormat="1" hidden="1" x14ac:dyDescent="0.2">
      <c r="A5" s="109"/>
      <c r="B5" s="76"/>
      <c r="C5" s="76"/>
      <c r="D5" s="78" t="s">
        <v>260</v>
      </c>
      <c r="E5" s="76">
        <f>COUNTIFS(D14:D201,"P",E14:E201,"ja")</f>
        <v>0</v>
      </c>
      <c r="F5" s="78"/>
      <c r="G5" s="76"/>
      <c r="H5" s="76"/>
      <c r="I5" s="76"/>
      <c r="J5" s="76"/>
      <c r="K5" s="76"/>
      <c r="L5" s="76"/>
      <c r="M5" s="76"/>
      <c r="N5" s="76"/>
      <c r="O5" s="76"/>
      <c r="P5" s="110"/>
    </row>
    <row r="6" spans="1:16" s="77" customFormat="1" hidden="1" x14ac:dyDescent="0.2">
      <c r="A6" s="111"/>
      <c r="B6" s="78" t="s">
        <v>79</v>
      </c>
      <c r="C6" s="78"/>
      <c r="D6" s="78" t="s">
        <v>261</v>
      </c>
      <c r="E6" s="78">
        <f>COUNTIFS(D14:D201,"P",E14:E201,"nein")</f>
        <v>0</v>
      </c>
      <c r="F6" s="78"/>
      <c r="G6" s="78">
        <f>-SUM(G13,G36,G57,G78,G99,G118,G139,G160,G181)</f>
        <v>19</v>
      </c>
      <c r="H6" s="78"/>
      <c r="I6" s="78"/>
      <c r="J6" s="78"/>
      <c r="K6" s="78"/>
      <c r="L6" s="78"/>
      <c r="M6" s="78"/>
      <c r="N6" s="78"/>
      <c r="O6" s="78"/>
      <c r="P6" s="112"/>
    </row>
    <row r="7" spans="1:16" s="77" customFormat="1" hidden="1" x14ac:dyDescent="0.2">
      <c r="A7" s="111"/>
      <c r="B7" s="78" t="s">
        <v>80</v>
      </c>
      <c r="C7" s="78"/>
      <c r="D7" s="78" t="s">
        <v>262</v>
      </c>
      <c r="E7" s="78">
        <f>COUNTIFS(D14:D201,"K",E14:E201,"ja")</f>
        <v>0</v>
      </c>
      <c r="F7" s="78">
        <f>IFERROR((G6+H8)*100/(SUM(E5:E8)),)</f>
        <v>0</v>
      </c>
      <c r="G7" s="78"/>
      <c r="H7" s="78"/>
      <c r="I7" s="78"/>
      <c r="J7" s="78"/>
      <c r="K7" s="78"/>
      <c r="L7" s="78"/>
      <c r="M7" s="78"/>
      <c r="N7" s="78"/>
      <c r="O7" s="78"/>
      <c r="P7" s="112"/>
    </row>
    <row r="8" spans="1:16" s="77" customFormat="1" hidden="1" x14ac:dyDescent="0.2">
      <c r="A8" s="111"/>
      <c r="B8" s="78"/>
      <c r="C8" s="78"/>
      <c r="D8" s="78" t="s">
        <v>263</v>
      </c>
      <c r="E8" s="78">
        <f>COUNTIFS(D14:D201,"K",E14:E201,"nein")</f>
        <v>0</v>
      </c>
      <c r="F8" s="78"/>
      <c r="G8" s="78"/>
      <c r="H8" s="78">
        <f>-SUM(H13,H36,H57,H78,H99,H118,H139,H160,H181)</f>
        <v>15</v>
      </c>
      <c r="I8" s="78"/>
      <c r="J8" s="78"/>
      <c r="K8" s="78"/>
      <c r="L8" s="78"/>
      <c r="M8" s="78"/>
      <c r="N8" s="78"/>
      <c r="O8" s="78"/>
      <c r="P8" s="112"/>
    </row>
    <row r="9" spans="1:16" s="77" customFormat="1" ht="12.75" hidden="1" customHeight="1" x14ac:dyDescent="0.2">
      <c r="A9" s="113"/>
      <c r="B9" s="147" t="s">
        <v>264</v>
      </c>
      <c r="C9" s="148">
        <f>'QG B 1 - Deckblatt'!E20</f>
        <v>0</v>
      </c>
      <c r="D9" s="79"/>
      <c r="E9" s="79" t="s">
        <v>41</v>
      </c>
      <c r="F9" s="79"/>
      <c r="G9" s="79"/>
      <c r="H9" s="79"/>
      <c r="I9" s="79"/>
      <c r="J9" s="79"/>
      <c r="K9" s="79"/>
      <c r="L9" s="79"/>
      <c r="M9" s="80"/>
      <c r="N9" s="79"/>
      <c r="O9" s="81"/>
      <c r="P9" s="114"/>
    </row>
    <row r="10" spans="1:16" s="77" customFormat="1" ht="12.75" hidden="1" customHeight="1" x14ac:dyDescent="0.2">
      <c r="A10" s="113"/>
      <c r="B10" s="79"/>
      <c r="C10" s="79"/>
      <c r="D10" s="79"/>
      <c r="E10" s="79" t="s">
        <v>42</v>
      </c>
      <c r="F10" s="79"/>
      <c r="G10" s="79"/>
      <c r="H10" s="79"/>
      <c r="I10" s="80"/>
      <c r="J10" s="79"/>
      <c r="K10" s="79"/>
      <c r="L10" s="79"/>
      <c r="M10" s="80"/>
      <c r="N10" s="79"/>
      <c r="O10" s="81"/>
      <c r="P10" s="114"/>
    </row>
    <row r="11" spans="1:16" s="77" customFormat="1" ht="12.75" hidden="1" customHeight="1" x14ac:dyDescent="0.2">
      <c r="A11" s="115"/>
      <c r="B11" s="82"/>
      <c r="C11" s="82"/>
      <c r="D11" s="82"/>
      <c r="E11" s="82" t="s">
        <v>18</v>
      </c>
      <c r="F11" s="82"/>
      <c r="G11" s="82"/>
      <c r="H11" s="82"/>
      <c r="I11" s="83"/>
      <c r="J11" s="82"/>
      <c r="K11" s="82"/>
      <c r="L11" s="82"/>
      <c r="M11" s="83"/>
      <c r="N11" s="82"/>
      <c r="O11" s="84"/>
      <c r="P11" s="116"/>
    </row>
    <row r="12" spans="1:16" s="77" customFormat="1" ht="12.75" hidden="1" customHeight="1" x14ac:dyDescent="0.2">
      <c r="A12" s="113"/>
      <c r="B12" s="79"/>
      <c r="C12" s="79"/>
      <c r="D12" s="79"/>
      <c r="E12" s="79"/>
      <c r="F12" s="79"/>
      <c r="G12" s="79"/>
      <c r="H12" s="79"/>
      <c r="I12" s="80"/>
      <c r="J12" s="79"/>
      <c r="K12" s="79"/>
      <c r="L12" s="79"/>
      <c r="M12" s="80"/>
      <c r="N12" s="79"/>
      <c r="O12" s="81"/>
      <c r="P12" s="114"/>
    </row>
    <row r="13" spans="1:16" s="90" customFormat="1" ht="20.100000000000001" customHeight="1" x14ac:dyDescent="0.2">
      <c r="A13" s="117" t="s">
        <v>11</v>
      </c>
      <c r="B13" s="69"/>
      <c r="C13" s="69"/>
      <c r="D13" s="69"/>
      <c r="E13" s="85"/>
      <c r="F13" s="86">
        <f>+SUM(F14:F35)</f>
        <v>7</v>
      </c>
      <c r="G13" s="87">
        <f>-SUM(G14:G35)</f>
        <v>-2</v>
      </c>
      <c r="H13" s="87">
        <f>-SUM(H14:H35)</f>
        <v>-5</v>
      </c>
      <c r="I13" s="102"/>
      <c r="J13" s="87"/>
      <c r="K13" s="87"/>
      <c r="L13" s="88"/>
      <c r="M13" s="70"/>
      <c r="N13" s="85"/>
      <c r="O13" s="89"/>
      <c r="P13" s="118"/>
    </row>
    <row r="14" spans="1:16" s="94" customFormat="1" ht="25.5" x14ac:dyDescent="0.2">
      <c r="A14" s="91" t="s">
        <v>43</v>
      </c>
      <c r="B14" s="133" t="s">
        <v>241</v>
      </c>
      <c r="C14" s="134" t="s">
        <v>242</v>
      </c>
      <c r="D14" s="135" t="s">
        <v>64</v>
      </c>
      <c r="E14" s="42"/>
      <c r="F14" s="144">
        <f t="shared" ref="F14:F35" si="0">+IF(AND(E14&lt;&gt;"entfällt",OR(D14="P",D14="K")),1,0)</f>
        <v>1</v>
      </c>
      <c r="G14" s="144">
        <f t="shared" ref="G14:G35" si="1">+IF(AND(D14="P",OR(E14="nein",E14="")),1,0)</f>
        <v>1</v>
      </c>
      <c r="H14" s="144">
        <f t="shared" ref="H14:H35" si="2">+IF(AND(D14="K",OR(E14="",E14="nein")),1,0)</f>
        <v>0</v>
      </c>
      <c r="I14" s="145"/>
      <c r="J14" s="144"/>
      <c r="K14" s="144"/>
      <c r="L14" s="144"/>
      <c r="M14" s="131"/>
      <c r="N14" s="132"/>
      <c r="O14" s="132"/>
      <c r="P14" s="132"/>
    </row>
    <row r="15" spans="1:16" s="94" customFormat="1" ht="25.5" x14ac:dyDescent="0.2">
      <c r="A15" s="91" t="s">
        <v>44</v>
      </c>
      <c r="B15" s="136" t="s">
        <v>243</v>
      </c>
      <c r="C15" s="137" t="s">
        <v>244</v>
      </c>
      <c r="D15" s="138" t="s">
        <v>47</v>
      </c>
      <c r="E15" s="42"/>
      <c r="F15" s="144">
        <f t="shared" si="0"/>
        <v>1</v>
      </c>
      <c r="G15" s="144">
        <f t="shared" si="1"/>
        <v>0</v>
      </c>
      <c r="H15" s="144">
        <f t="shared" si="2"/>
        <v>1</v>
      </c>
      <c r="I15" s="145"/>
      <c r="J15" s="144"/>
      <c r="K15" s="144"/>
      <c r="L15" s="144"/>
      <c r="M15" s="131"/>
      <c r="N15" s="132"/>
      <c r="O15" s="132"/>
      <c r="P15" s="132"/>
    </row>
    <row r="16" spans="1:16" s="94" customFormat="1" hidden="1" x14ac:dyDescent="0.2">
      <c r="A16" s="91" t="s">
        <v>45</v>
      </c>
      <c r="B16" s="136"/>
      <c r="C16" s="134"/>
      <c r="D16" s="135"/>
      <c r="E16" s="42"/>
      <c r="F16" s="144">
        <f t="shared" si="0"/>
        <v>0</v>
      </c>
      <c r="G16" s="144">
        <f t="shared" si="1"/>
        <v>0</v>
      </c>
      <c r="H16" s="144">
        <f t="shared" si="2"/>
        <v>0</v>
      </c>
      <c r="I16" s="145"/>
      <c r="J16" s="144"/>
      <c r="K16" s="144"/>
      <c r="L16" s="144"/>
      <c r="M16" s="131"/>
      <c r="N16" s="132"/>
      <c r="O16" s="132"/>
      <c r="P16" s="132"/>
    </row>
    <row r="17" spans="1:16" s="94" customFormat="1" ht="25.5" x14ac:dyDescent="0.2">
      <c r="A17" s="91" t="s">
        <v>46</v>
      </c>
      <c r="B17" s="136" t="s">
        <v>272</v>
      </c>
      <c r="C17" s="134"/>
      <c r="D17" s="135" t="s">
        <v>47</v>
      </c>
      <c r="E17" s="42"/>
      <c r="F17" s="144">
        <f t="shared" si="0"/>
        <v>1</v>
      </c>
      <c r="G17" s="144">
        <f t="shared" si="1"/>
        <v>0</v>
      </c>
      <c r="H17" s="144">
        <f t="shared" si="2"/>
        <v>1</v>
      </c>
      <c r="I17" s="145"/>
      <c r="J17" s="144"/>
      <c r="K17" s="144"/>
      <c r="L17" s="144"/>
      <c r="M17" s="131"/>
      <c r="N17" s="132"/>
      <c r="O17" s="132"/>
      <c r="P17" s="132"/>
    </row>
    <row r="18" spans="1:16" s="94" customFormat="1" x14ac:dyDescent="0.2">
      <c r="A18" s="91" t="s">
        <v>67</v>
      </c>
      <c r="B18" s="98" t="s">
        <v>245</v>
      </c>
      <c r="C18" s="134"/>
      <c r="D18" s="135" t="s">
        <v>47</v>
      </c>
      <c r="E18" s="42"/>
      <c r="F18" s="144">
        <f t="shared" si="0"/>
        <v>1</v>
      </c>
      <c r="G18" s="144">
        <f t="shared" si="1"/>
        <v>0</v>
      </c>
      <c r="H18" s="144">
        <f t="shared" si="2"/>
        <v>1</v>
      </c>
      <c r="I18" s="145"/>
      <c r="J18" s="144"/>
      <c r="K18" s="144"/>
      <c r="L18" s="144"/>
      <c r="M18" s="131"/>
      <c r="N18" s="132"/>
      <c r="O18" s="132"/>
      <c r="P18" s="132"/>
    </row>
    <row r="19" spans="1:16" s="94" customFormat="1" ht="25.5" x14ac:dyDescent="0.2">
      <c r="A19" s="91" t="s">
        <v>68</v>
      </c>
      <c r="B19" s="98" t="s">
        <v>246</v>
      </c>
      <c r="C19" s="134"/>
      <c r="D19" s="135" t="s">
        <v>47</v>
      </c>
      <c r="E19" s="42"/>
      <c r="F19" s="144">
        <f t="shared" si="0"/>
        <v>1</v>
      </c>
      <c r="G19" s="144">
        <f t="shared" si="1"/>
        <v>0</v>
      </c>
      <c r="H19" s="144">
        <f t="shared" si="2"/>
        <v>1</v>
      </c>
      <c r="I19" s="145"/>
      <c r="J19" s="144"/>
      <c r="K19" s="144"/>
      <c r="L19" s="144"/>
      <c r="M19" s="131"/>
      <c r="N19" s="132"/>
      <c r="O19" s="132"/>
      <c r="P19" s="132"/>
    </row>
    <row r="20" spans="1:16" s="94" customFormat="1" ht="63.75" x14ac:dyDescent="0.2">
      <c r="A20" s="91" t="s">
        <v>69</v>
      </c>
      <c r="B20" s="98" t="s">
        <v>247</v>
      </c>
      <c r="C20" s="134" t="s">
        <v>302</v>
      </c>
      <c r="D20" s="135" t="s">
        <v>64</v>
      </c>
      <c r="E20" s="42"/>
      <c r="F20" s="144">
        <f t="shared" si="0"/>
        <v>1</v>
      </c>
      <c r="G20" s="144">
        <f t="shared" si="1"/>
        <v>1</v>
      </c>
      <c r="H20" s="144">
        <f t="shared" si="2"/>
        <v>0</v>
      </c>
      <c r="I20" s="145"/>
      <c r="J20" s="144"/>
      <c r="K20" s="144"/>
      <c r="L20" s="144"/>
      <c r="M20" s="131"/>
      <c r="N20" s="132"/>
      <c r="O20" s="132"/>
      <c r="P20" s="132"/>
    </row>
    <row r="21" spans="1:16" s="94" customFormat="1" x14ac:dyDescent="0.2">
      <c r="A21" s="91" t="s">
        <v>313</v>
      </c>
      <c r="B21" s="98" t="s">
        <v>296</v>
      </c>
      <c r="C21" s="92"/>
      <c r="D21" s="135" t="s">
        <v>47</v>
      </c>
      <c r="E21" s="42"/>
      <c r="F21" s="144"/>
      <c r="G21" s="144"/>
      <c r="H21" s="144"/>
      <c r="I21" s="145"/>
      <c r="J21" s="144"/>
      <c r="K21" s="144"/>
      <c r="L21" s="144"/>
      <c r="M21" s="131"/>
      <c r="N21" s="132"/>
      <c r="O21" s="132"/>
      <c r="P21" s="132"/>
    </row>
    <row r="22" spans="1:16" s="94" customFormat="1" ht="89.25" x14ac:dyDescent="0.2">
      <c r="A22" s="91" t="s">
        <v>85</v>
      </c>
      <c r="B22" s="161" t="s">
        <v>310</v>
      </c>
      <c r="C22" s="164" t="s">
        <v>299</v>
      </c>
      <c r="D22" s="135" t="s">
        <v>47</v>
      </c>
      <c r="E22" s="42"/>
      <c r="F22" s="144">
        <f>+IF(AND(E22&lt;&gt;"entfällt",OR(D22="P",D22="K")),1,0)</f>
        <v>1</v>
      </c>
      <c r="G22" s="144">
        <f>+IF(AND(D22="P",OR(E22="nein",E22="")),1,0)</f>
        <v>0</v>
      </c>
      <c r="H22" s="144">
        <f>+IF(AND(D22="K",OR(E22="",E22="nein")),1,0)</f>
        <v>1</v>
      </c>
      <c r="I22" s="145"/>
      <c r="J22" s="144"/>
      <c r="K22" s="144"/>
      <c r="L22" s="144"/>
      <c r="M22" s="131"/>
      <c r="N22" s="132"/>
      <c r="O22" s="132"/>
      <c r="P22" s="132"/>
    </row>
    <row r="23" spans="1:16" s="94" customFormat="1" ht="38.25" x14ac:dyDescent="0.2">
      <c r="A23" s="91" t="s">
        <v>86</v>
      </c>
      <c r="B23" s="98" t="s">
        <v>297</v>
      </c>
      <c r="C23" s="92"/>
      <c r="D23" s="135" t="s">
        <v>47</v>
      </c>
      <c r="E23" s="42"/>
      <c r="F23" s="144"/>
      <c r="G23" s="144"/>
      <c r="H23" s="144"/>
      <c r="I23" s="145"/>
      <c r="J23" s="144"/>
      <c r="K23" s="144"/>
      <c r="L23" s="144"/>
      <c r="M23" s="131"/>
      <c r="N23" s="132"/>
      <c r="O23" s="132"/>
      <c r="P23" s="132"/>
    </row>
    <row r="24" spans="1:16" s="94" customFormat="1" ht="51" x14ac:dyDescent="0.2">
      <c r="A24" s="91" t="s">
        <v>87</v>
      </c>
      <c r="B24" s="163" t="s">
        <v>298</v>
      </c>
      <c r="C24" s="162"/>
      <c r="D24" s="135" t="s">
        <v>47</v>
      </c>
      <c r="E24" s="42"/>
      <c r="F24" s="144"/>
      <c r="G24" s="144"/>
      <c r="H24" s="144"/>
      <c r="I24" s="145"/>
      <c r="J24" s="144"/>
      <c r="K24" s="144"/>
      <c r="L24" s="144"/>
      <c r="M24" s="131"/>
      <c r="N24" s="132"/>
      <c r="O24" s="132"/>
      <c r="P24" s="132"/>
    </row>
    <row r="25" spans="1:16" s="94" customFormat="1" hidden="1" x14ac:dyDescent="0.2">
      <c r="A25" s="91" t="s">
        <v>86</v>
      </c>
      <c r="B25" s="98"/>
      <c r="C25" s="92"/>
      <c r="D25" s="93"/>
      <c r="E25" s="93"/>
      <c r="F25" s="129">
        <f t="shared" si="0"/>
        <v>0</v>
      </c>
      <c r="G25" s="129">
        <f t="shared" si="1"/>
        <v>0</v>
      </c>
      <c r="H25" s="129">
        <f t="shared" si="2"/>
        <v>0</v>
      </c>
      <c r="I25" s="130"/>
      <c r="J25" s="129"/>
      <c r="K25" s="129"/>
      <c r="L25" s="129"/>
      <c r="M25" s="92"/>
      <c r="N25" s="92"/>
      <c r="O25" s="143"/>
      <c r="P25" s="92"/>
    </row>
    <row r="26" spans="1:16" s="94" customFormat="1" hidden="1" x14ac:dyDescent="0.2">
      <c r="A26" s="91" t="s">
        <v>87</v>
      </c>
      <c r="B26" s="98"/>
      <c r="C26" s="92"/>
      <c r="D26" s="93"/>
      <c r="E26" s="93"/>
      <c r="F26" s="129">
        <f t="shared" si="0"/>
        <v>0</v>
      </c>
      <c r="G26" s="129">
        <f t="shared" si="1"/>
        <v>0</v>
      </c>
      <c r="H26" s="129">
        <f t="shared" si="2"/>
        <v>0</v>
      </c>
      <c r="I26" s="130"/>
      <c r="J26" s="129"/>
      <c r="K26" s="129"/>
      <c r="L26" s="129"/>
      <c r="M26" s="92"/>
      <c r="N26" s="92"/>
      <c r="O26" s="143"/>
      <c r="P26" s="92"/>
    </row>
    <row r="27" spans="1:16" s="94" customFormat="1" hidden="1" x14ac:dyDescent="0.2">
      <c r="A27" s="91" t="s">
        <v>88</v>
      </c>
      <c r="B27" s="98"/>
      <c r="C27" s="92"/>
      <c r="D27" s="93"/>
      <c r="E27" s="93"/>
      <c r="F27" s="129">
        <f t="shared" si="0"/>
        <v>0</v>
      </c>
      <c r="G27" s="129">
        <f t="shared" si="1"/>
        <v>0</v>
      </c>
      <c r="H27" s="129">
        <f t="shared" si="2"/>
        <v>0</v>
      </c>
      <c r="I27" s="130"/>
      <c r="J27" s="129"/>
      <c r="K27" s="129"/>
      <c r="L27" s="129"/>
      <c r="M27" s="92"/>
      <c r="N27" s="92"/>
      <c r="O27" s="143"/>
      <c r="P27" s="92"/>
    </row>
    <row r="28" spans="1:16" s="94" customFormat="1" hidden="1" x14ac:dyDescent="0.2">
      <c r="A28" s="91" t="s">
        <v>89</v>
      </c>
      <c r="B28" s="98"/>
      <c r="C28" s="92"/>
      <c r="D28" s="93"/>
      <c r="E28" s="93"/>
      <c r="F28" s="129">
        <f t="shared" si="0"/>
        <v>0</v>
      </c>
      <c r="G28" s="129">
        <f t="shared" si="1"/>
        <v>0</v>
      </c>
      <c r="H28" s="129">
        <f t="shared" si="2"/>
        <v>0</v>
      </c>
      <c r="I28" s="130"/>
      <c r="J28" s="129"/>
      <c r="K28" s="129"/>
      <c r="L28" s="129"/>
      <c r="M28" s="92"/>
      <c r="N28" s="92"/>
      <c r="O28" s="143"/>
      <c r="P28" s="92"/>
    </row>
    <row r="29" spans="1:16" s="94" customFormat="1" hidden="1" x14ac:dyDescent="0.2">
      <c r="A29" s="91" t="s">
        <v>90</v>
      </c>
      <c r="B29" s="98"/>
      <c r="C29" s="92"/>
      <c r="D29" s="93"/>
      <c r="E29" s="93"/>
      <c r="F29" s="129">
        <f t="shared" si="0"/>
        <v>0</v>
      </c>
      <c r="G29" s="129">
        <f t="shared" si="1"/>
        <v>0</v>
      </c>
      <c r="H29" s="129">
        <f t="shared" si="2"/>
        <v>0</v>
      </c>
      <c r="I29" s="130"/>
      <c r="J29" s="129"/>
      <c r="K29" s="129"/>
      <c r="L29" s="129"/>
      <c r="M29" s="92"/>
      <c r="N29" s="92"/>
      <c r="O29" s="143"/>
      <c r="P29" s="92"/>
    </row>
    <row r="30" spans="1:16" s="94" customFormat="1" hidden="1" x14ac:dyDescent="0.2">
      <c r="A30" s="91" t="s">
        <v>91</v>
      </c>
      <c r="B30" s="98"/>
      <c r="C30" s="92"/>
      <c r="D30" s="93"/>
      <c r="E30" s="93"/>
      <c r="F30" s="129">
        <f t="shared" si="0"/>
        <v>0</v>
      </c>
      <c r="G30" s="129">
        <f t="shared" si="1"/>
        <v>0</v>
      </c>
      <c r="H30" s="129">
        <f t="shared" si="2"/>
        <v>0</v>
      </c>
      <c r="I30" s="130"/>
      <c r="J30" s="129"/>
      <c r="K30" s="129"/>
      <c r="L30" s="129"/>
      <c r="M30" s="92"/>
      <c r="N30" s="92"/>
      <c r="O30" s="143"/>
      <c r="P30" s="92"/>
    </row>
    <row r="31" spans="1:16" s="94" customFormat="1" hidden="1" x14ac:dyDescent="0.2">
      <c r="A31" s="91" t="s">
        <v>92</v>
      </c>
      <c r="B31" s="98"/>
      <c r="C31" s="92"/>
      <c r="D31" s="93"/>
      <c r="E31" s="93"/>
      <c r="F31" s="129">
        <f t="shared" si="0"/>
        <v>0</v>
      </c>
      <c r="G31" s="129">
        <f t="shared" si="1"/>
        <v>0</v>
      </c>
      <c r="H31" s="129">
        <f t="shared" si="2"/>
        <v>0</v>
      </c>
      <c r="I31" s="130"/>
      <c r="J31" s="129"/>
      <c r="K31" s="129"/>
      <c r="L31" s="129"/>
      <c r="M31" s="92"/>
      <c r="N31" s="92"/>
      <c r="O31" s="143"/>
      <c r="P31" s="92"/>
    </row>
    <row r="32" spans="1:16" s="94" customFormat="1" hidden="1" x14ac:dyDescent="0.2">
      <c r="A32" s="91" t="s">
        <v>93</v>
      </c>
      <c r="B32" s="98"/>
      <c r="C32" s="92"/>
      <c r="D32" s="93"/>
      <c r="E32" s="93"/>
      <c r="F32" s="129">
        <f t="shared" si="0"/>
        <v>0</v>
      </c>
      <c r="G32" s="129">
        <f t="shared" si="1"/>
        <v>0</v>
      </c>
      <c r="H32" s="129">
        <f t="shared" si="2"/>
        <v>0</v>
      </c>
      <c r="I32" s="130"/>
      <c r="J32" s="129"/>
      <c r="K32" s="129"/>
      <c r="L32" s="129"/>
      <c r="M32" s="92"/>
      <c r="N32" s="92"/>
      <c r="O32" s="143"/>
      <c r="P32" s="92"/>
    </row>
    <row r="33" spans="1:16" s="94" customFormat="1" hidden="1" x14ac:dyDescent="0.2">
      <c r="A33" s="91" t="s">
        <v>94</v>
      </c>
      <c r="B33" s="98"/>
      <c r="C33" s="92"/>
      <c r="D33" s="93"/>
      <c r="E33" s="93"/>
      <c r="F33" s="129">
        <f t="shared" si="0"/>
        <v>0</v>
      </c>
      <c r="G33" s="129">
        <f t="shared" si="1"/>
        <v>0</v>
      </c>
      <c r="H33" s="129">
        <f t="shared" si="2"/>
        <v>0</v>
      </c>
      <c r="I33" s="130"/>
      <c r="J33" s="129"/>
      <c r="K33" s="129"/>
      <c r="L33" s="129"/>
      <c r="M33" s="92"/>
      <c r="N33" s="92"/>
      <c r="O33" s="143"/>
      <c r="P33" s="92"/>
    </row>
    <row r="34" spans="1:16" s="94" customFormat="1" hidden="1" x14ac:dyDescent="0.2">
      <c r="A34" s="91" t="s">
        <v>95</v>
      </c>
      <c r="B34" s="98"/>
      <c r="C34" s="92"/>
      <c r="D34" s="93"/>
      <c r="E34" s="93"/>
      <c r="F34" s="129">
        <f t="shared" si="0"/>
        <v>0</v>
      </c>
      <c r="G34" s="129">
        <f t="shared" si="1"/>
        <v>0</v>
      </c>
      <c r="H34" s="129">
        <f t="shared" si="2"/>
        <v>0</v>
      </c>
      <c r="I34" s="130"/>
      <c r="J34" s="129"/>
      <c r="K34" s="129"/>
      <c r="L34" s="129"/>
      <c r="M34" s="92"/>
      <c r="N34" s="92"/>
      <c r="O34" s="143"/>
      <c r="P34" s="92"/>
    </row>
    <row r="35" spans="1:16" s="94" customFormat="1" hidden="1" x14ac:dyDescent="0.2">
      <c r="A35" s="91" t="s">
        <v>96</v>
      </c>
      <c r="B35" s="98"/>
      <c r="C35" s="92"/>
      <c r="D35" s="93"/>
      <c r="E35" s="93"/>
      <c r="F35" s="129">
        <f t="shared" si="0"/>
        <v>0</v>
      </c>
      <c r="G35" s="129">
        <f t="shared" si="1"/>
        <v>0</v>
      </c>
      <c r="H35" s="129">
        <f t="shared" si="2"/>
        <v>0</v>
      </c>
      <c r="I35" s="130"/>
      <c r="J35" s="129"/>
      <c r="K35" s="129"/>
      <c r="L35" s="129"/>
      <c r="M35" s="92"/>
      <c r="N35" s="92"/>
      <c r="O35" s="143"/>
      <c r="P35" s="92"/>
    </row>
    <row r="36" spans="1:16" s="97" customFormat="1" ht="20.100000000000001" customHeight="1" x14ac:dyDescent="0.2">
      <c r="A36" s="119" t="s">
        <v>62</v>
      </c>
      <c r="B36" s="95"/>
      <c r="C36" s="95"/>
      <c r="D36" s="95"/>
      <c r="E36" s="70"/>
      <c r="F36" s="86">
        <f>+SUM(F37:F56)</f>
        <v>19</v>
      </c>
      <c r="G36" s="87">
        <f>-SUM(G37:G56)</f>
        <v>-13</v>
      </c>
      <c r="H36" s="87">
        <f>-SUM(H37:H56)</f>
        <v>-6</v>
      </c>
      <c r="I36" s="102"/>
      <c r="J36" s="87"/>
      <c r="K36" s="87"/>
      <c r="L36" s="88"/>
      <c r="M36" s="70"/>
      <c r="N36" s="70"/>
      <c r="O36" s="96"/>
      <c r="P36" s="120"/>
    </row>
    <row r="37" spans="1:16" s="94" customFormat="1" ht="25.5" x14ac:dyDescent="0.2">
      <c r="A37" s="91" t="s">
        <v>48</v>
      </c>
      <c r="B37" s="92" t="s">
        <v>248</v>
      </c>
      <c r="C37" s="134"/>
      <c r="D37" s="135" t="s">
        <v>64</v>
      </c>
      <c r="E37" s="42"/>
      <c r="F37" s="144">
        <f t="shared" ref="F37:F56" si="3">+IF(AND(E37&lt;&gt;"entfällt",OR(D37="P",D37="K")),1,0)</f>
        <v>1</v>
      </c>
      <c r="G37" s="144">
        <f t="shared" ref="G37:G56" si="4">+IF(AND(D37="P",OR(E37="nein",E37="")),1,0)</f>
        <v>1</v>
      </c>
      <c r="H37" s="144">
        <f t="shared" ref="H37:H56" si="5">+IF(AND(D37="K",OR(E37="",E37="nein")),1,0)</f>
        <v>0</v>
      </c>
      <c r="I37" s="145"/>
      <c r="J37" s="144"/>
      <c r="K37" s="144"/>
      <c r="L37" s="144"/>
      <c r="M37" s="131"/>
      <c r="N37" s="132"/>
      <c r="O37" s="132"/>
      <c r="P37" s="132"/>
    </row>
    <row r="38" spans="1:16" s="94" customFormat="1" x14ac:dyDescent="0.2">
      <c r="A38" s="91" t="s">
        <v>49</v>
      </c>
      <c r="B38" s="92" t="s">
        <v>249</v>
      </c>
      <c r="C38" s="134"/>
      <c r="D38" s="135" t="s">
        <v>64</v>
      </c>
      <c r="E38" s="42"/>
      <c r="F38" s="144">
        <f t="shared" si="3"/>
        <v>1</v>
      </c>
      <c r="G38" s="144">
        <f t="shared" si="4"/>
        <v>1</v>
      </c>
      <c r="H38" s="144">
        <f t="shared" si="5"/>
        <v>0</v>
      </c>
      <c r="I38" s="145"/>
      <c r="J38" s="144"/>
      <c r="K38" s="144"/>
      <c r="L38" s="144"/>
      <c r="M38" s="43"/>
      <c r="N38" s="43"/>
      <c r="O38" s="44"/>
      <c r="P38" s="43"/>
    </row>
    <row r="39" spans="1:16" s="94" customFormat="1" ht="25.5" x14ac:dyDescent="0.2">
      <c r="A39" s="91" t="s">
        <v>50</v>
      </c>
      <c r="B39" s="92" t="s">
        <v>273</v>
      </c>
      <c r="C39" s="134"/>
      <c r="D39" s="135" t="s">
        <v>64</v>
      </c>
      <c r="E39" s="42"/>
      <c r="F39" s="144">
        <f t="shared" si="3"/>
        <v>1</v>
      </c>
      <c r="G39" s="144">
        <f t="shared" si="4"/>
        <v>1</v>
      </c>
      <c r="H39" s="144">
        <f t="shared" si="5"/>
        <v>0</v>
      </c>
      <c r="I39" s="145"/>
      <c r="J39" s="144"/>
      <c r="K39" s="144"/>
      <c r="L39" s="144"/>
      <c r="M39" s="43"/>
      <c r="N39" s="43"/>
      <c r="O39" s="44"/>
      <c r="P39" s="43"/>
    </row>
    <row r="40" spans="1:16" s="94" customFormat="1" ht="25.5" x14ac:dyDescent="0.2">
      <c r="A40" s="91" t="s">
        <v>63</v>
      </c>
      <c r="B40" s="92" t="s">
        <v>274</v>
      </c>
      <c r="C40" s="134"/>
      <c r="D40" s="135" t="s">
        <v>64</v>
      </c>
      <c r="E40" s="42"/>
      <c r="F40" s="144">
        <f t="shared" si="3"/>
        <v>1</v>
      </c>
      <c r="G40" s="144">
        <f t="shared" si="4"/>
        <v>1</v>
      </c>
      <c r="H40" s="144">
        <f t="shared" si="5"/>
        <v>0</v>
      </c>
      <c r="I40" s="145"/>
      <c r="J40" s="144"/>
      <c r="K40" s="144"/>
      <c r="L40" s="144"/>
      <c r="M40" s="43"/>
      <c r="N40" s="43"/>
      <c r="O40" s="44"/>
      <c r="P40" s="43"/>
    </row>
    <row r="41" spans="1:16" s="94" customFormat="1" x14ac:dyDescent="0.2">
      <c r="A41" s="91" t="s">
        <v>70</v>
      </c>
      <c r="B41" s="92" t="s">
        <v>250</v>
      </c>
      <c r="C41" s="134" t="s">
        <v>251</v>
      </c>
      <c r="D41" s="135" t="s">
        <v>47</v>
      </c>
      <c r="E41" s="42"/>
      <c r="F41" s="144">
        <f t="shared" si="3"/>
        <v>1</v>
      </c>
      <c r="G41" s="144">
        <f t="shared" si="4"/>
        <v>0</v>
      </c>
      <c r="H41" s="144">
        <f t="shared" si="5"/>
        <v>1</v>
      </c>
      <c r="I41" s="145"/>
      <c r="J41" s="144"/>
      <c r="K41" s="144"/>
      <c r="L41" s="144"/>
      <c r="M41" s="43"/>
      <c r="N41" s="43"/>
      <c r="O41" s="44"/>
      <c r="P41" s="43"/>
    </row>
    <row r="42" spans="1:16" s="94" customFormat="1" ht="25.5" x14ac:dyDescent="0.2">
      <c r="A42" s="91" t="s">
        <v>97</v>
      </c>
      <c r="B42" s="92" t="s">
        <v>275</v>
      </c>
      <c r="C42" s="134"/>
      <c r="D42" s="135" t="s">
        <v>64</v>
      </c>
      <c r="E42" s="42"/>
      <c r="F42" s="144">
        <f t="shared" si="3"/>
        <v>1</v>
      </c>
      <c r="G42" s="144">
        <f t="shared" si="4"/>
        <v>1</v>
      </c>
      <c r="H42" s="144">
        <f t="shared" si="5"/>
        <v>0</v>
      </c>
      <c r="I42" s="145"/>
      <c r="J42" s="144"/>
      <c r="K42" s="144"/>
      <c r="L42" s="144"/>
      <c r="M42" s="43"/>
      <c r="N42" s="43"/>
      <c r="O42" s="44"/>
      <c r="P42" s="43"/>
    </row>
    <row r="43" spans="1:16" s="94" customFormat="1" ht="38.25" x14ac:dyDescent="0.2">
      <c r="A43" s="91" t="s">
        <v>98</v>
      </c>
      <c r="B43" s="92" t="s">
        <v>276</v>
      </c>
      <c r="C43" s="134"/>
      <c r="D43" s="135" t="s">
        <v>64</v>
      </c>
      <c r="E43" s="42"/>
      <c r="F43" s="144">
        <f t="shared" si="3"/>
        <v>1</v>
      </c>
      <c r="G43" s="144">
        <f t="shared" si="4"/>
        <v>1</v>
      </c>
      <c r="H43" s="144">
        <f t="shared" si="5"/>
        <v>0</v>
      </c>
      <c r="I43" s="145"/>
      <c r="J43" s="144"/>
      <c r="K43" s="144"/>
      <c r="L43" s="144"/>
      <c r="M43" s="43"/>
      <c r="N43" s="43"/>
      <c r="O43" s="44"/>
      <c r="P43" s="43"/>
    </row>
    <row r="44" spans="1:16" s="94" customFormat="1" x14ac:dyDescent="0.2">
      <c r="A44" s="91" t="s">
        <v>99</v>
      </c>
      <c r="B44" s="92" t="s">
        <v>252</v>
      </c>
      <c r="C44" s="134"/>
      <c r="D44" s="135" t="s">
        <v>64</v>
      </c>
      <c r="E44" s="42"/>
      <c r="F44" s="144">
        <f t="shared" si="3"/>
        <v>1</v>
      </c>
      <c r="G44" s="144">
        <f t="shared" si="4"/>
        <v>1</v>
      </c>
      <c r="H44" s="144">
        <f t="shared" si="5"/>
        <v>0</v>
      </c>
      <c r="I44" s="145"/>
      <c r="J44" s="144"/>
      <c r="K44" s="144"/>
      <c r="L44" s="144"/>
      <c r="M44" s="43"/>
      <c r="N44" s="43"/>
      <c r="O44" s="44"/>
      <c r="P44" s="43"/>
    </row>
    <row r="45" spans="1:16" s="94" customFormat="1" ht="63.75" x14ac:dyDescent="0.2">
      <c r="A45" s="91" t="s">
        <v>100</v>
      </c>
      <c r="B45" s="92" t="s">
        <v>253</v>
      </c>
      <c r="C45" s="134" t="s">
        <v>300</v>
      </c>
      <c r="D45" s="135" t="s">
        <v>47</v>
      </c>
      <c r="E45" s="42"/>
      <c r="F45" s="144">
        <f t="shared" si="3"/>
        <v>1</v>
      </c>
      <c r="G45" s="144">
        <f t="shared" si="4"/>
        <v>0</v>
      </c>
      <c r="H45" s="144">
        <f t="shared" si="5"/>
        <v>1</v>
      </c>
      <c r="I45" s="145"/>
      <c r="J45" s="144"/>
      <c r="K45" s="144"/>
      <c r="L45" s="144"/>
      <c r="M45" s="43"/>
      <c r="N45" s="43"/>
      <c r="O45" s="44"/>
      <c r="P45" s="43"/>
    </row>
    <row r="46" spans="1:16" s="94" customFormat="1" ht="51" x14ac:dyDescent="0.2">
      <c r="A46" s="91" t="s">
        <v>101</v>
      </c>
      <c r="B46" s="92" t="s">
        <v>254</v>
      </c>
      <c r="C46" s="134" t="s">
        <v>301</v>
      </c>
      <c r="D46" s="135" t="s">
        <v>47</v>
      </c>
      <c r="E46" s="42"/>
      <c r="F46" s="144">
        <f t="shared" si="3"/>
        <v>1</v>
      </c>
      <c r="G46" s="144">
        <f t="shared" si="4"/>
        <v>0</v>
      </c>
      <c r="H46" s="144">
        <f t="shared" si="5"/>
        <v>1</v>
      </c>
      <c r="I46" s="145"/>
      <c r="J46" s="144"/>
      <c r="K46" s="144"/>
      <c r="L46" s="144"/>
      <c r="M46" s="43"/>
      <c r="N46" s="43"/>
      <c r="O46" s="44"/>
      <c r="P46" s="43"/>
    </row>
    <row r="47" spans="1:16" s="94" customFormat="1" x14ac:dyDescent="0.2">
      <c r="A47" s="91" t="s">
        <v>102</v>
      </c>
      <c r="B47" s="92" t="s">
        <v>255</v>
      </c>
      <c r="C47" s="134"/>
      <c r="D47" s="135" t="s">
        <v>47</v>
      </c>
      <c r="E47" s="42"/>
      <c r="F47" s="144">
        <f t="shared" si="3"/>
        <v>1</v>
      </c>
      <c r="G47" s="144">
        <f t="shared" si="4"/>
        <v>0</v>
      </c>
      <c r="H47" s="144">
        <f t="shared" si="5"/>
        <v>1</v>
      </c>
      <c r="I47" s="145"/>
      <c r="J47" s="144"/>
      <c r="K47" s="144"/>
      <c r="L47" s="144"/>
      <c r="M47" s="43"/>
      <c r="N47" s="43"/>
      <c r="O47" s="44"/>
      <c r="P47" s="43"/>
    </row>
    <row r="48" spans="1:16" s="94" customFormat="1" x14ac:dyDescent="0.2">
      <c r="A48" s="91" t="s">
        <v>103</v>
      </c>
      <c r="B48" s="92" t="s">
        <v>256</v>
      </c>
      <c r="C48" s="134"/>
      <c r="D48" s="135" t="s">
        <v>47</v>
      </c>
      <c r="E48" s="42"/>
      <c r="F48" s="144">
        <f t="shared" si="3"/>
        <v>1</v>
      </c>
      <c r="G48" s="144">
        <f t="shared" si="4"/>
        <v>0</v>
      </c>
      <c r="H48" s="144">
        <f t="shared" si="5"/>
        <v>1</v>
      </c>
      <c r="I48" s="145"/>
      <c r="J48" s="144"/>
      <c r="K48" s="144"/>
      <c r="L48" s="144"/>
      <c r="M48" s="43"/>
      <c r="N48" s="43"/>
      <c r="O48" s="44"/>
      <c r="P48" s="43"/>
    </row>
    <row r="49" spans="1:16" s="94" customFormat="1" ht="51" x14ac:dyDescent="0.2">
      <c r="A49" s="91" t="s">
        <v>104</v>
      </c>
      <c r="B49" s="92" t="s">
        <v>303</v>
      </c>
      <c r="C49" s="134"/>
      <c r="D49" s="135" t="s">
        <v>64</v>
      </c>
      <c r="E49" s="42"/>
      <c r="F49" s="144">
        <f t="shared" si="3"/>
        <v>1</v>
      </c>
      <c r="G49" s="144">
        <f t="shared" si="4"/>
        <v>1</v>
      </c>
      <c r="H49" s="144">
        <f t="shared" si="5"/>
        <v>0</v>
      </c>
      <c r="I49" s="145"/>
      <c r="J49" s="144"/>
      <c r="K49" s="144"/>
      <c r="L49" s="144"/>
      <c r="M49" s="43"/>
      <c r="N49" s="43"/>
      <c r="O49" s="44"/>
      <c r="P49" s="43"/>
    </row>
    <row r="50" spans="1:16" s="94" customFormat="1" ht="25.5" x14ac:dyDescent="0.2">
      <c r="A50" s="91" t="s">
        <v>105</v>
      </c>
      <c r="B50" s="92" t="s">
        <v>257</v>
      </c>
      <c r="C50" s="134"/>
      <c r="D50" s="135" t="s">
        <v>64</v>
      </c>
      <c r="E50" s="42"/>
      <c r="F50" s="144">
        <f t="shared" si="3"/>
        <v>1</v>
      </c>
      <c r="G50" s="144">
        <f t="shared" si="4"/>
        <v>1</v>
      </c>
      <c r="H50" s="144">
        <f t="shared" si="5"/>
        <v>0</v>
      </c>
      <c r="I50" s="145"/>
      <c r="J50" s="144"/>
      <c r="K50" s="144"/>
      <c r="L50" s="144"/>
      <c r="M50" s="43"/>
      <c r="N50" s="43"/>
      <c r="O50" s="44"/>
      <c r="P50" s="43"/>
    </row>
    <row r="51" spans="1:16" s="94" customFormat="1" ht="25.5" x14ac:dyDescent="0.2">
      <c r="A51" s="91" t="s">
        <v>106</v>
      </c>
      <c r="B51" s="92" t="s">
        <v>258</v>
      </c>
      <c r="C51" s="134"/>
      <c r="D51" s="135" t="s">
        <v>64</v>
      </c>
      <c r="E51" s="42"/>
      <c r="F51" s="144">
        <f t="shared" si="3"/>
        <v>1</v>
      </c>
      <c r="G51" s="144">
        <f t="shared" si="4"/>
        <v>1</v>
      </c>
      <c r="H51" s="144">
        <f t="shared" si="5"/>
        <v>0</v>
      </c>
      <c r="I51" s="145"/>
      <c r="J51" s="144"/>
      <c r="K51" s="144"/>
      <c r="L51" s="144"/>
      <c r="M51" s="43"/>
      <c r="N51" s="43"/>
      <c r="O51" s="44"/>
      <c r="P51" s="43"/>
    </row>
    <row r="52" spans="1:16" s="94" customFormat="1" ht="63.75" x14ac:dyDescent="0.2">
      <c r="A52" s="91" t="s">
        <v>107</v>
      </c>
      <c r="B52" s="92" t="s">
        <v>311</v>
      </c>
      <c r="C52" s="134"/>
      <c r="D52" s="135" t="s">
        <v>64</v>
      </c>
      <c r="E52" s="42"/>
      <c r="F52" s="144">
        <f t="shared" si="3"/>
        <v>1</v>
      </c>
      <c r="G52" s="144">
        <f t="shared" si="4"/>
        <v>1</v>
      </c>
      <c r="H52" s="144">
        <f t="shared" si="5"/>
        <v>0</v>
      </c>
      <c r="I52" s="145"/>
      <c r="J52" s="144"/>
      <c r="K52" s="144"/>
      <c r="L52" s="144"/>
      <c r="M52" s="43"/>
      <c r="N52" s="43"/>
      <c r="O52" s="44"/>
      <c r="P52" s="43"/>
    </row>
    <row r="53" spans="1:16" s="94" customFormat="1" ht="25.5" x14ac:dyDescent="0.2">
      <c r="A53" s="91" t="s">
        <v>108</v>
      </c>
      <c r="B53" s="92" t="s">
        <v>304</v>
      </c>
      <c r="C53" s="134"/>
      <c r="D53" s="135" t="s">
        <v>47</v>
      </c>
      <c r="E53" s="42"/>
      <c r="F53" s="144">
        <f t="shared" si="3"/>
        <v>1</v>
      </c>
      <c r="G53" s="144">
        <f t="shared" si="4"/>
        <v>0</v>
      </c>
      <c r="H53" s="144">
        <f t="shared" si="5"/>
        <v>1</v>
      </c>
      <c r="I53" s="145"/>
      <c r="J53" s="144"/>
      <c r="K53" s="144"/>
      <c r="L53" s="144"/>
      <c r="M53" s="43"/>
      <c r="N53" s="43"/>
      <c r="O53" s="44"/>
      <c r="P53" s="43"/>
    </row>
    <row r="54" spans="1:16" s="94" customFormat="1" hidden="1" x14ac:dyDescent="0.2">
      <c r="A54" s="91" t="s">
        <v>109</v>
      </c>
      <c r="B54" s="92"/>
      <c r="C54" s="134"/>
      <c r="D54" s="135"/>
      <c r="E54" s="42"/>
      <c r="F54" s="144">
        <f t="shared" si="3"/>
        <v>0</v>
      </c>
      <c r="G54" s="144">
        <f t="shared" si="4"/>
        <v>0</v>
      </c>
      <c r="H54" s="144">
        <f t="shared" si="5"/>
        <v>0</v>
      </c>
      <c r="I54" s="145"/>
      <c r="J54" s="144"/>
      <c r="K54" s="144"/>
      <c r="L54" s="144"/>
      <c r="M54" s="43"/>
      <c r="N54" s="43"/>
      <c r="O54" s="44"/>
      <c r="P54" s="43"/>
    </row>
    <row r="55" spans="1:16" s="94" customFormat="1" ht="51" x14ac:dyDescent="0.2">
      <c r="A55" s="91" t="s">
        <v>109</v>
      </c>
      <c r="B55" s="92" t="s">
        <v>305</v>
      </c>
      <c r="C55" s="134"/>
      <c r="D55" s="135" t="s">
        <v>64</v>
      </c>
      <c r="E55" s="42"/>
      <c r="F55" s="144">
        <f t="shared" si="3"/>
        <v>1</v>
      </c>
      <c r="G55" s="144">
        <f t="shared" si="4"/>
        <v>1</v>
      </c>
      <c r="H55" s="144">
        <f t="shared" si="5"/>
        <v>0</v>
      </c>
      <c r="I55" s="145"/>
      <c r="J55" s="144"/>
      <c r="K55" s="144"/>
      <c r="L55" s="144"/>
      <c r="M55" s="43"/>
      <c r="N55" s="43"/>
      <c r="O55" s="44"/>
      <c r="P55" s="43"/>
    </row>
    <row r="56" spans="1:16" s="94" customFormat="1" ht="38.25" x14ac:dyDescent="0.2">
      <c r="A56" s="91" t="s">
        <v>110</v>
      </c>
      <c r="B56" s="92" t="s">
        <v>306</v>
      </c>
      <c r="C56" s="134"/>
      <c r="D56" s="135" t="s">
        <v>64</v>
      </c>
      <c r="E56" s="42"/>
      <c r="F56" s="144">
        <f t="shared" si="3"/>
        <v>1</v>
      </c>
      <c r="G56" s="144">
        <f t="shared" si="4"/>
        <v>1</v>
      </c>
      <c r="H56" s="144">
        <f t="shared" si="5"/>
        <v>0</v>
      </c>
      <c r="I56" s="145"/>
      <c r="J56" s="144"/>
      <c r="K56" s="144"/>
      <c r="L56" s="144"/>
      <c r="M56" s="43"/>
      <c r="N56" s="43"/>
      <c r="O56" s="44"/>
      <c r="P56" s="43"/>
    </row>
    <row r="57" spans="1:16" s="97" customFormat="1" ht="20.100000000000001" customHeight="1" x14ac:dyDescent="0.2">
      <c r="A57" s="119" t="s">
        <v>14</v>
      </c>
      <c r="B57" s="95"/>
      <c r="C57" s="95"/>
      <c r="D57" s="95"/>
      <c r="E57" s="70"/>
      <c r="F57" s="86">
        <f>+SUM(F58:F77)</f>
        <v>2</v>
      </c>
      <c r="G57" s="87">
        <f>-SUM(G58:G77)</f>
        <v>-2</v>
      </c>
      <c r="H57" s="87">
        <f>-SUM(H58:H77)</f>
        <v>0</v>
      </c>
      <c r="I57" s="102"/>
      <c r="J57" s="87"/>
      <c r="K57" s="87"/>
      <c r="L57" s="88"/>
      <c r="M57" s="70"/>
      <c r="N57" s="70"/>
      <c r="O57" s="96"/>
      <c r="P57" s="120"/>
    </row>
    <row r="58" spans="1:16" s="94" customFormat="1" ht="51" x14ac:dyDescent="0.2">
      <c r="A58" s="91" t="s">
        <v>71</v>
      </c>
      <c r="B58" s="92" t="s">
        <v>277</v>
      </c>
      <c r="C58" s="134"/>
      <c r="D58" s="135" t="s">
        <v>64</v>
      </c>
      <c r="E58" s="42"/>
      <c r="F58" s="144">
        <f t="shared" ref="F58:F77" si="6">+IF(AND(E58&lt;&gt;"entfällt",OR(D58="P",D58="K")),1,0)</f>
        <v>1</v>
      </c>
      <c r="G58" s="144">
        <f t="shared" ref="G58:G77" si="7">+IF(AND(D58="P",OR(E58="nein",E58="")),1,0)</f>
        <v>1</v>
      </c>
      <c r="H58" s="144">
        <f t="shared" ref="H58:H77" si="8">+IF(AND(D58="K",OR(E58="",E58="nein")),1,0)</f>
        <v>0</v>
      </c>
      <c r="I58" s="145"/>
      <c r="J58" s="144"/>
      <c r="K58" s="144"/>
      <c r="L58" s="144"/>
      <c r="M58" s="43"/>
      <c r="N58" s="43"/>
      <c r="O58" s="44"/>
      <c r="P58" s="43"/>
    </row>
    <row r="59" spans="1:16" s="94" customFormat="1" ht="51" x14ac:dyDescent="0.2">
      <c r="A59" s="91" t="s">
        <v>51</v>
      </c>
      <c r="B59" s="92" t="s">
        <v>307</v>
      </c>
      <c r="C59" s="134"/>
      <c r="D59" s="135" t="s">
        <v>64</v>
      </c>
      <c r="E59" s="42"/>
      <c r="F59" s="144">
        <f t="shared" si="6"/>
        <v>1</v>
      </c>
      <c r="G59" s="144">
        <f t="shared" si="7"/>
        <v>1</v>
      </c>
      <c r="H59" s="144">
        <f t="shared" si="8"/>
        <v>0</v>
      </c>
      <c r="I59" s="145"/>
      <c r="J59" s="144"/>
      <c r="K59" s="144"/>
      <c r="L59" s="144"/>
      <c r="M59" s="43"/>
      <c r="N59" s="43"/>
      <c r="O59" s="44"/>
      <c r="P59" s="43"/>
    </row>
    <row r="60" spans="1:16" s="94" customFormat="1" hidden="1" x14ac:dyDescent="0.2">
      <c r="A60" s="91" t="s">
        <v>52</v>
      </c>
      <c r="B60" s="98"/>
      <c r="C60" s="92"/>
      <c r="D60" s="93"/>
      <c r="E60" s="93"/>
      <c r="F60" s="129">
        <f t="shared" si="6"/>
        <v>0</v>
      </c>
      <c r="G60" s="129">
        <f t="shared" si="7"/>
        <v>0</v>
      </c>
      <c r="H60" s="129">
        <f t="shared" si="8"/>
        <v>0</v>
      </c>
      <c r="I60" s="130"/>
      <c r="J60" s="129"/>
      <c r="K60" s="129"/>
      <c r="L60" s="129"/>
      <c r="M60" s="92"/>
      <c r="N60" s="92"/>
      <c r="O60" s="143"/>
      <c r="P60" s="92"/>
    </row>
    <row r="61" spans="1:16" s="94" customFormat="1" hidden="1" x14ac:dyDescent="0.2">
      <c r="A61" s="91" t="s">
        <v>72</v>
      </c>
      <c r="B61" s="98"/>
      <c r="C61" s="92"/>
      <c r="D61" s="93"/>
      <c r="E61" s="93"/>
      <c r="F61" s="129">
        <f t="shared" si="6"/>
        <v>0</v>
      </c>
      <c r="G61" s="129">
        <f t="shared" si="7"/>
        <v>0</v>
      </c>
      <c r="H61" s="129">
        <f t="shared" si="8"/>
        <v>0</v>
      </c>
      <c r="I61" s="130"/>
      <c r="J61" s="129"/>
      <c r="K61" s="129"/>
      <c r="L61" s="129"/>
      <c r="M61" s="92"/>
      <c r="N61" s="92"/>
      <c r="O61" s="143"/>
      <c r="P61" s="92"/>
    </row>
    <row r="62" spans="1:16" s="94" customFormat="1" hidden="1" x14ac:dyDescent="0.2">
      <c r="A62" s="91" t="s">
        <v>73</v>
      </c>
      <c r="B62" s="98"/>
      <c r="C62" s="98"/>
      <c r="D62" s="93"/>
      <c r="E62" s="93"/>
      <c r="F62" s="129">
        <f t="shared" si="6"/>
        <v>0</v>
      </c>
      <c r="G62" s="129">
        <f t="shared" si="7"/>
        <v>0</v>
      </c>
      <c r="H62" s="129">
        <f t="shared" si="8"/>
        <v>0</v>
      </c>
      <c r="I62" s="130"/>
      <c r="J62" s="129"/>
      <c r="K62" s="129"/>
      <c r="L62" s="129"/>
      <c r="M62" s="92"/>
      <c r="N62" s="92"/>
      <c r="O62" s="143"/>
      <c r="P62" s="92"/>
    </row>
    <row r="63" spans="1:16" s="94" customFormat="1" hidden="1" x14ac:dyDescent="0.2">
      <c r="A63" s="91" t="s">
        <v>113</v>
      </c>
      <c r="B63" s="98"/>
      <c r="C63" s="98"/>
      <c r="D63" s="93"/>
      <c r="E63" s="93"/>
      <c r="F63" s="129">
        <f t="shared" si="6"/>
        <v>0</v>
      </c>
      <c r="G63" s="129">
        <f t="shared" si="7"/>
        <v>0</v>
      </c>
      <c r="H63" s="129">
        <f t="shared" si="8"/>
        <v>0</v>
      </c>
      <c r="I63" s="130"/>
      <c r="J63" s="129"/>
      <c r="K63" s="129"/>
      <c r="L63" s="129"/>
      <c r="M63" s="92"/>
      <c r="N63" s="92"/>
      <c r="O63" s="143"/>
      <c r="P63" s="92"/>
    </row>
    <row r="64" spans="1:16" s="94" customFormat="1" hidden="1" x14ac:dyDescent="0.2">
      <c r="A64" s="91" t="s">
        <v>114</v>
      </c>
      <c r="B64" s="98"/>
      <c r="C64" s="98"/>
      <c r="D64" s="93"/>
      <c r="E64" s="93"/>
      <c r="F64" s="129">
        <f t="shared" si="6"/>
        <v>0</v>
      </c>
      <c r="G64" s="129">
        <f t="shared" si="7"/>
        <v>0</v>
      </c>
      <c r="H64" s="129">
        <f t="shared" si="8"/>
        <v>0</v>
      </c>
      <c r="I64" s="130"/>
      <c r="J64" s="129"/>
      <c r="K64" s="129"/>
      <c r="L64" s="129"/>
      <c r="M64" s="92"/>
      <c r="N64" s="92"/>
      <c r="O64" s="143"/>
      <c r="P64" s="92"/>
    </row>
    <row r="65" spans="1:16" s="94" customFormat="1" hidden="1" x14ac:dyDescent="0.2">
      <c r="A65" s="91" t="s">
        <v>115</v>
      </c>
      <c r="B65" s="98"/>
      <c r="C65" s="98"/>
      <c r="D65" s="93"/>
      <c r="E65" s="93"/>
      <c r="F65" s="129">
        <f t="shared" si="6"/>
        <v>0</v>
      </c>
      <c r="G65" s="129">
        <f t="shared" si="7"/>
        <v>0</v>
      </c>
      <c r="H65" s="129">
        <f t="shared" si="8"/>
        <v>0</v>
      </c>
      <c r="I65" s="130"/>
      <c r="J65" s="129"/>
      <c r="K65" s="129"/>
      <c r="L65" s="129"/>
      <c r="M65" s="92"/>
      <c r="N65" s="92"/>
      <c r="O65" s="143"/>
      <c r="P65" s="92"/>
    </row>
    <row r="66" spans="1:16" s="94" customFormat="1" hidden="1" x14ac:dyDescent="0.2">
      <c r="A66" s="91" t="s">
        <v>116</v>
      </c>
      <c r="B66" s="98"/>
      <c r="C66" s="98"/>
      <c r="D66" s="93"/>
      <c r="E66" s="93"/>
      <c r="F66" s="129">
        <f t="shared" si="6"/>
        <v>0</v>
      </c>
      <c r="G66" s="129">
        <f t="shared" si="7"/>
        <v>0</v>
      </c>
      <c r="H66" s="129">
        <f t="shared" si="8"/>
        <v>0</v>
      </c>
      <c r="I66" s="130"/>
      <c r="J66" s="129"/>
      <c r="K66" s="129"/>
      <c r="L66" s="129"/>
      <c r="M66" s="92"/>
      <c r="N66" s="92"/>
      <c r="O66" s="143"/>
      <c r="P66" s="92"/>
    </row>
    <row r="67" spans="1:16" s="94" customFormat="1" hidden="1" x14ac:dyDescent="0.2">
      <c r="A67" s="91" t="s">
        <v>117</v>
      </c>
      <c r="B67" s="98"/>
      <c r="C67" s="98"/>
      <c r="D67" s="93"/>
      <c r="E67" s="93"/>
      <c r="F67" s="129">
        <f t="shared" si="6"/>
        <v>0</v>
      </c>
      <c r="G67" s="129">
        <f t="shared" si="7"/>
        <v>0</v>
      </c>
      <c r="H67" s="129">
        <f t="shared" si="8"/>
        <v>0</v>
      </c>
      <c r="I67" s="130"/>
      <c r="J67" s="129"/>
      <c r="K67" s="129"/>
      <c r="L67" s="129"/>
      <c r="M67" s="92"/>
      <c r="N67" s="92"/>
      <c r="O67" s="143"/>
      <c r="P67" s="92"/>
    </row>
    <row r="68" spans="1:16" s="94" customFormat="1" hidden="1" x14ac:dyDescent="0.2">
      <c r="A68" s="91" t="s">
        <v>118</v>
      </c>
      <c r="B68" s="98"/>
      <c r="C68" s="98"/>
      <c r="D68" s="93"/>
      <c r="E68" s="93"/>
      <c r="F68" s="129">
        <f t="shared" si="6"/>
        <v>0</v>
      </c>
      <c r="G68" s="129">
        <f t="shared" si="7"/>
        <v>0</v>
      </c>
      <c r="H68" s="129">
        <f t="shared" si="8"/>
        <v>0</v>
      </c>
      <c r="I68" s="130"/>
      <c r="J68" s="129"/>
      <c r="K68" s="129"/>
      <c r="L68" s="129"/>
      <c r="M68" s="92"/>
      <c r="N68" s="92"/>
      <c r="O68" s="143"/>
      <c r="P68" s="92"/>
    </row>
    <row r="69" spans="1:16" s="94" customFormat="1" hidden="1" x14ac:dyDescent="0.2">
      <c r="A69" s="91" t="s">
        <v>119</v>
      </c>
      <c r="B69" s="98"/>
      <c r="C69" s="98"/>
      <c r="D69" s="93"/>
      <c r="E69" s="93"/>
      <c r="F69" s="129">
        <f t="shared" si="6"/>
        <v>0</v>
      </c>
      <c r="G69" s="129">
        <f t="shared" si="7"/>
        <v>0</v>
      </c>
      <c r="H69" s="129">
        <f t="shared" si="8"/>
        <v>0</v>
      </c>
      <c r="I69" s="130"/>
      <c r="J69" s="129"/>
      <c r="K69" s="129"/>
      <c r="L69" s="129"/>
      <c r="M69" s="92"/>
      <c r="N69" s="92"/>
      <c r="O69" s="143"/>
      <c r="P69" s="92"/>
    </row>
    <row r="70" spans="1:16" s="94" customFormat="1" hidden="1" x14ac:dyDescent="0.2">
      <c r="A70" s="91" t="s">
        <v>120</v>
      </c>
      <c r="B70" s="98"/>
      <c r="C70" s="98"/>
      <c r="D70" s="93"/>
      <c r="E70" s="93"/>
      <c r="F70" s="129">
        <f t="shared" si="6"/>
        <v>0</v>
      </c>
      <c r="G70" s="129">
        <f t="shared" si="7"/>
        <v>0</v>
      </c>
      <c r="H70" s="129">
        <f t="shared" si="8"/>
        <v>0</v>
      </c>
      <c r="I70" s="130"/>
      <c r="J70" s="129"/>
      <c r="K70" s="129"/>
      <c r="L70" s="129"/>
      <c r="M70" s="92"/>
      <c r="N70" s="92"/>
      <c r="O70" s="143"/>
      <c r="P70" s="92"/>
    </row>
    <row r="71" spans="1:16" s="94" customFormat="1" hidden="1" x14ac:dyDescent="0.2">
      <c r="A71" s="91" t="s">
        <v>121</v>
      </c>
      <c r="B71" s="98"/>
      <c r="C71" s="98"/>
      <c r="D71" s="93"/>
      <c r="E71" s="93"/>
      <c r="F71" s="129">
        <f t="shared" si="6"/>
        <v>0</v>
      </c>
      <c r="G71" s="129">
        <f t="shared" si="7"/>
        <v>0</v>
      </c>
      <c r="H71" s="129">
        <f t="shared" si="8"/>
        <v>0</v>
      </c>
      <c r="I71" s="130"/>
      <c r="J71" s="129"/>
      <c r="K71" s="129"/>
      <c r="L71" s="129"/>
      <c r="M71" s="92"/>
      <c r="N71" s="92"/>
      <c r="O71" s="143"/>
      <c r="P71" s="92"/>
    </row>
    <row r="72" spans="1:16" s="94" customFormat="1" hidden="1" x14ac:dyDescent="0.2">
      <c r="A72" s="91" t="s">
        <v>122</v>
      </c>
      <c r="B72" s="98"/>
      <c r="C72" s="98"/>
      <c r="D72" s="93"/>
      <c r="E72" s="93"/>
      <c r="F72" s="129">
        <f t="shared" si="6"/>
        <v>0</v>
      </c>
      <c r="G72" s="129">
        <f t="shared" si="7"/>
        <v>0</v>
      </c>
      <c r="H72" s="129">
        <f t="shared" si="8"/>
        <v>0</v>
      </c>
      <c r="I72" s="130"/>
      <c r="J72" s="129"/>
      <c r="K72" s="129"/>
      <c r="L72" s="129"/>
      <c r="M72" s="92"/>
      <c r="N72" s="92"/>
      <c r="O72" s="143"/>
      <c r="P72" s="92"/>
    </row>
    <row r="73" spans="1:16" s="94" customFormat="1" hidden="1" x14ac:dyDescent="0.2">
      <c r="A73" s="91" t="s">
        <v>123</v>
      </c>
      <c r="B73" s="98"/>
      <c r="C73" s="98"/>
      <c r="D73" s="93"/>
      <c r="E73" s="93"/>
      <c r="F73" s="129">
        <f t="shared" si="6"/>
        <v>0</v>
      </c>
      <c r="G73" s="129">
        <f t="shared" si="7"/>
        <v>0</v>
      </c>
      <c r="H73" s="129">
        <f t="shared" si="8"/>
        <v>0</v>
      </c>
      <c r="I73" s="130"/>
      <c r="J73" s="129"/>
      <c r="K73" s="129"/>
      <c r="L73" s="129"/>
      <c r="M73" s="92"/>
      <c r="N73" s="92"/>
      <c r="O73" s="143"/>
      <c r="P73" s="92"/>
    </row>
    <row r="74" spans="1:16" s="94" customFormat="1" hidden="1" x14ac:dyDescent="0.2">
      <c r="A74" s="91" t="s">
        <v>124</v>
      </c>
      <c r="B74" s="98"/>
      <c r="C74" s="98"/>
      <c r="D74" s="93"/>
      <c r="E74" s="93"/>
      <c r="F74" s="129">
        <f t="shared" si="6"/>
        <v>0</v>
      </c>
      <c r="G74" s="129">
        <f t="shared" si="7"/>
        <v>0</v>
      </c>
      <c r="H74" s="129">
        <f t="shared" si="8"/>
        <v>0</v>
      </c>
      <c r="I74" s="130"/>
      <c r="J74" s="129"/>
      <c r="K74" s="129"/>
      <c r="L74" s="129"/>
      <c r="M74" s="92"/>
      <c r="N74" s="92"/>
      <c r="O74" s="143"/>
      <c r="P74" s="92"/>
    </row>
    <row r="75" spans="1:16" s="94" customFormat="1" hidden="1" x14ac:dyDescent="0.2">
      <c r="A75" s="91" t="s">
        <v>125</v>
      </c>
      <c r="B75" s="98"/>
      <c r="C75" s="98"/>
      <c r="D75" s="93"/>
      <c r="E75" s="93"/>
      <c r="F75" s="129">
        <f t="shared" si="6"/>
        <v>0</v>
      </c>
      <c r="G75" s="129">
        <f t="shared" si="7"/>
        <v>0</v>
      </c>
      <c r="H75" s="129">
        <f t="shared" si="8"/>
        <v>0</v>
      </c>
      <c r="I75" s="130"/>
      <c r="J75" s="129"/>
      <c r="K75" s="129"/>
      <c r="L75" s="129"/>
      <c r="M75" s="92"/>
      <c r="N75" s="92"/>
      <c r="O75" s="143"/>
      <c r="P75" s="92"/>
    </row>
    <row r="76" spans="1:16" s="94" customFormat="1" hidden="1" x14ac:dyDescent="0.2">
      <c r="A76" s="91" t="s">
        <v>126</v>
      </c>
      <c r="B76" s="98"/>
      <c r="C76" s="98"/>
      <c r="D76" s="93"/>
      <c r="E76" s="93"/>
      <c r="F76" s="129">
        <f t="shared" si="6"/>
        <v>0</v>
      </c>
      <c r="G76" s="129">
        <f t="shared" si="7"/>
        <v>0</v>
      </c>
      <c r="H76" s="129">
        <f t="shared" si="8"/>
        <v>0</v>
      </c>
      <c r="I76" s="130"/>
      <c r="J76" s="129"/>
      <c r="K76" s="129"/>
      <c r="L76" s="129"/>
      <c r="M76" s="92"/>
      <c r="N76" s="92"/>
      <c r="O76" s="143"/>
      <c r="P76" s="92"/>
    </row>
    <row r="77" spans="1:16" s="94" customFormat="1" hidden="1" x14ac:dyDescent="0.2">
      <c r="A77" s="91" t="s">
        <v>127</v>
      </c>
      <c r="B77" s="98"/>
      <c r="C77" s="98"/>
      <c r="D77" s="93"/>
      <c r="E77" s="93"/>
      <c r="F77" s="129">
        <f t="shared" si="6"/>
        <v>0</v>
      </c>
      <c r="G77" s="129">
        <f t="shared" si="7"/>
        <v>0</v>
      </c>
      <c r="H77" s="129">
        <f t="shared" si="8"/>
        <v>0</v>
      </c>
      <c r="I77" s="130"/>
      <c r="J77" s="129"/>
      <c r="K77" s="129"/>
      <c r="L77" s="129"/>
      <c r="M77" s="92"/>
      <c r="N77" s="92"/>
      <c r="O77" s="143"/>
      <c r="P77" s="92"/>
    </row>
    <row r="78" spans="1:16" s="97" customFormat="1" ht="20.100000000000001" customHeight="1" x14ac:dyDescent="0.2">
      <c r="A78" s="119" t="s">
        <v>17</v>
      </c>
      <c r="B78" s="95"/>
      <c r="C78" s="95"/>
      <c r="D78" s="95"/>
      <c r="E78" s="70"/>
      <c r="F78" s="86">
        <f>+SUM(F79:F98)</f>
        <v>1</v>
      </c>
      <c r="G78" s="87">
        <f>-SUM(G79:G98)</f>
        <v>0</v>
      </c>
      <c r="H78" s="87">
        <f>-SUM(H79:H98)</f>
        <v>-1</v>
      </c>
      <c r="I78" s="102"/>
      <c r="J78" s="87"/>
      <c r="K78" s="87"/>
      <c r="L78" s="88"/>
      <c r="M78" s="70"/>
      <c r="N78" s="70"/>
      <c r="O78" s="96"/>
      <c r="P78" s="120"/>
    </row>
    <row r="79" spans="1:16" s="94" customFormat="1" ht="38.25" x14ac:dyDescent="0.2">
      <c r="A79" s="91" t="s">
        <v>53</v>
      </c>
      <c r="B79" s="92" t="s">
        <v>308</v>
      </c>
      <c r="C79" s="134"/>
      <c r="D79" s="135" t="s">
        <v>47</v>
      </c>
      <c r="E79" s="42"/>
      <c r="F79" s="144">
        <f t="shared" ref="F79:F98" si="9">+IF(AND(E79&lt;&gt;"entfällt",OR(D79="P",D79="K")),1,0)</f>
        <v>1</v>
      </c>
      <c r="G79" s="144">
        <f t="shared" ref="G79:G98" si="10">+IF(AND(D79="P",OR(E79="nein",E79="")),1,0)</f>
        <v>0</v>
      </c>
      <c r="H79" s="144">
        <f t="shared" ref="H79:H98" si="11">+IF(AND(D79="K",OR(E79="",E79="nein")),1,0)</f>
        <v>1</v>
      </c>
      <c r="I79" s="145"/>
      <c r="J79" s="144"/>
      <c r="K79" s="144"/>
      <c r="L79" s="144"/>
      <c r="M79" s="43"/>
      <c r="N79" s="43"/>
      <c r="O79" s="44"/>
      <c r="P79" s="43"/>
    </row>
    <row r="80" spans="1:16" s="94" customFormat="1" hidden="1" x14ac:dyDescent="0.2">
      <c r="A80" s="91" t="s">
        <v>128</v>
      </c>
      <c r="B80" s="98"/>
      <c r="C80" s="98"/>
      <c r="D80" s="93"/>
      <c r="E80" s="93"/>
      <c r="F80" s="129">
        <f t="shared" si="9"/>
        <v>0</v>
      </c>
      <c r="G80" s="129">
        <f t="shared" si="10"/>
        <v>0</v>
      </c>
      <c r="H80" s="129">
        <f t="shared" si="11"/>
        <v>0</v>
      </c>
      <c r="I80" s="130"/>
      <c r="J80" s="129"/>
      <c r="K80" s="129"/>
      <c r="L80" s="129"/>
      <c r="M80" s="92"/>
      <c r="N80" s="92"/>
      <c r="O80" s="143"/>
      <c r="P80" s="92"/>
    </row>
    <row r="81" spans="1:16" s="94" customFormat="1" hidden="1" x14ac:dyDescent="0.2">
      <c r="A81" s="91" t="s">
        <v>129</v>
      </c>
      <c r="B81" s="98"/>
      <c r="C81" s="98"/>
      <c r="D81" s="93"/>
      <c r="E81" s="93"/>
      <c r="F81" s="129">
        <f t="shared" si="9"/>
        <v>0</v>
      </c>
      <c r="G81" s="129">
        <f t="shared" si="10"/>
        <v>0</v>
      </c>
      <c r="H81" s="129">
        <f t="shared" si="11"/>
        <v>0</v>
      </c>
      <c r="I81" s="130"/>
      <c r="J81" s="129"/>
      <c r="K81" s="129"/>
      <c r="L81" s="129"/>
      <c r="M81" s="92"/>
      <c r="N81" s="92"/>
      <c r="O81" s="143"/>
      <c r="P81" s="92"/>
    </row>
    <row r="82" spans="1:16" s="94" customFormat="1" hidden="1" x14ac:dyDescent="0.2">
      <c r="A82" s="91" t="s">
        <v>130</v>
      </c>
      <c r="B82" s="98"/>
      <c r="C82" s="98"/>
      <c r="D82" s="93"/>
      <c r="E82" s="93"/>
      <c r="F82" s="129">
        <f t="shared" si="9"/>
        <v>0</v>
      </c>
      <c r="G82" s="129">
        <f t="shared" si="10"/>
        <v>0</v>
      </c>
      <c r="H82" s="129">
        <f t="shared" si="11"/>
        <v>0</v>
      </c>
      <c r="I82" s="130"/>
      <c r="J82" s="129"/>
      <c r="K82" s="129"/>
      <c r="L82" s="129"/>
      <c r="M82" s="92"/>
      <c r="N82" s="92"/>
      <c r="O82" s="143"/>
      <c r="P82" s="92"/>
    </row>
    <row r="83" spans="1:16" s="94" customFormat="1" hidden="1" x14ac:dyDescent="0.2">
      <c r="A83" s="91" t="s">
        <v>131</v>
      </c>
      <c r="B83" s="98"/>
      <c r="C83" s="98"/>
      <c r="D83" s="93"/>
      <c r="E83" s="93"/>
      <c r="F83" s="129">
        <f t="shared" si="9"/>
        <v>0</v>
      </c>
      <c r="G83" s="129">
        <f t="shared" si="10"/>
        <v>0</v>
      </c>
      <c r="H83" s="129">
        <f t="shared" si="11"/>
        <v>0</v>
      </c>
      <c r="I83" s="130"/>
      <c r="J83" s="129"/>
      <c r="K83" s="129"/>
      <c r="L83" s="129"/>
      <c r="M83" s="92"/>
      <c r="N83" s="92"/>
      <c r="O83" s="143"/>
      <c r="P83" s="92"/>
    </row>
    <row r="84" spans="1:16" s="94" customFormat="1" hidden="1" x14ac:dyDescent="0.2">
      <c r="A84" s="91" t="s">
        <v>132</v>
      </c>
      <c r="B84" s="98"/>
      <c r="C84" s="98"/>
      <c r="D84" s="93"/>
      <c r="E84" s="93"/>
      <c r="F84" s="129">
        <f t="shared" si="9"/>
        <v>0</v>
      </c>
      <c r="G84" s="129">
        <f t="shared" si="10"/>
        <v>0</v>
      </c>
      <c r="H84" s="129">
        <f t="shared" si="11"/>
        <v>0</v>
      </c>
      <c r="I84" s="130"/>
      <c r="J84" s="129"/>
      <c r="K84" s="129"/>
      <c r="L84" s="129"/>
      <c r="M84" s="92"/>
      <c r="N84" s="92"/>
      <c r="O84" s="143"/>
      <c r="P84" s="92"/>
    </row>
    <row r="85" spans="1:16" s="94" customFormat="1" hidden="1" x14ac:dyDescent="0.2">
      <c r="A85" s="91" t="s">
        <v>133</v>
      </c>
      <c r="B85" s="98"/>
      <c r="C85" s="98"/>
      <c r="D85" s="93"/>
      <c r="E85" s="93"/>
      <c r="F85" s="129">
        <f t="shared" si="9"/>
        <v>0</v>
      </c>
      <c r="G85" s="129">
        <f t="shared" si="10"/>
        <v>0</v>
      </c>
      <c r="H85" s="129">
        <f t="shared" si="11"/>
        <v>0</v>
      </c>
      <c r="I85" s="130"/>
      <c r="J85" s="129"/>
      <c r="K85" s="129"/>
      <c r="L85" s="129"/>
      <c r="M85" s="92"/>
      <c r="N85" s="92"/>
      <c r="O85" s="143"/>
      <c r="P85" s="92"/>
    </row>
    <row r="86" spans="1:16" s="94" customFormat="1" hidden="1" x14ac:dyDescent="0.2">
      <c r="A86" s="91" t="s">
        <v>134</v>
      </c>
      <c r="B86" s="98"/>
      <c r="C86" s="98"/>
      <c r="D86" s="93"/>
      <c r="E86" s="93"/>
      <c r="F86" s="129">
        <f t="shared" si="9"/>
        <v>0</v>
      </c>
      <c r="G86" s="129">
        <f t="shared" si="10"/>
        <v>0</v>
      </c>
      <c r="H86" s="129">
        <f t="shared" si="11"/>
        <v>0</v>
      </c>
      <c r="I86" s="130"/>
      <c r="J86" s="129"/>
      <c r="K86" s="129"/>
      <c r="L86" s="129"/>
      <c r="M86" s="92"/>
      <c r="N86" s="92"/>
      <c r="O86" s="143"/>
      <c r="P86" s="92"/>
    </row>
    <row r="87" spans="1:16" s="94" customFormat="1" hidden="1" x14ac:dyDescent="0.2">
      <c r="A87" s="91" t="s">
        <v>135</v>
      </c>
      <c r="B87" s="98"/>
      <c r="C87" s="98"/>
      <c r="D87" s="93"/>
      <c r="E87" s="93"/>
      <c r="F87" s="129">
        <f t="shared" si="9"/>
        <v>0</v>
      </c>
      <c r="G87" s="129">
        <f t="shared" si="10"/>
        <v>0</v>
      </c>
      <c r="H87" s="129">
        <f t="shared" si="11"/>
        <v>0</v>
      </c>
      <c r="I87" s="130"/>
      <c r="J87" s="129"/>
      <c r="K87" s="129"/>
      <c r="L87" s="129"/>
      <c r="M87" s="92"/>
      <c r="N87" s="92"/>
      <c r="O87" s="143"/>
      <c r="P87" s="92"/>
    </row>
    <row r="88" spans="1:16" s="94" customFormat="1" hidden="1" x14ac:dyDescent="0.2">
      <c r="A88" s="91" t="s">
        <v>136</v>
      </c>
      <c r="B88" s="98"/>
      <c r="C88" s="98"/>
      <c r="D88" s="93"/>
      <c r="E88" s="93"/>
      <c r="F88" s="129">
        <f t="shared" si="9"/>
        <v>0</v>
      </c>
      <c r="G88" s="129">
        <f t="shared" si="10"/>
        <v>0</v>
      </c>
      <c r="H88" s="129">
        <f t="shared" si="11"/>
        <v>0</v>
      </c>
      <c r="I88" s="130"/>
      <c r="J88" s="129"/>
      <c r="K88" s="129"/>
      <c r="L88" s="129"/>
      <c r="M88" s="92"/>
      <c r="N88" s="92"/>
      <c r="O88" s="143"/>
      <c r="P88" s="92"/>
    </row>
    <row r="89" spans="1:16" s="94" customFormat="1" hidden="1" x14ac:dyDescent="0.2">
      <c r="A89" s="91" t="s">
        <v>137</v>
      </c>
      <c r="B89" s="98"/>
      <c r="C89" s="98"/>
      <c r="D89" s="93"/>
      <c r="E89" s="93"/>
      <c r="F89" s="129">
        <f t="shared" si="9"/>
        <v>0</v>
      </c>
      <c r="G89" s="129">
        <f t="shared" si="10"/>
        <v>0</v>
      </c>
      <c r="H89" s="129">
        <f t="shared" si="11"/>
        <v>0</v>
      </c>
      <c r="I89" s="130"/>
      <c r="J89" s="129"/>
      <c r="K89" s="129"/>
      <c r="L89" s="129"/>
      <c r="M89" s="92"/>
      <c r="N89" s="92"/>
      <c r="O89" s="143"/>
      <c r="P89" s="92"/>
    </row>
    <row r="90" spans="1:16" s="94" customFormat="1" hidden="1" x14ac:dyDescent="0.2">
      <c r="A90" s="91" t="s">
        <v>138</v>
      </c>
      <c r="B90" s="98"/>
      <c r="C90" s="98"/>
      <c r="D90" s="93"/>
      <c r="E90" s="93"/>
      <c r="F90" s="129">
        <f t="shared" si="9"/>
        <v>0</v>
      </c>
      <c r="G90" s="129">
        <f t="shared" si="10"/>
        <v>0</v>
      </c>
      <c r="H90" s="129">
        <f t="shared" si="11"/>
        <v>0</v>
      </c>
      <c r="I90" s="130"/>
      <c r="J90" s="129"/>
      <c r="K90" s="129"/>
      <c r="L90" s="129"/>
      <c r="M90" s="92"/>
      <c r="N90" s="92"/>
      <c r="O90" s="143"/>
      <c r="P90" s="92"/>
    </row>
    <row r="91" spans="1:16" s="94" customFormat="1" hidden="1" x14ac:dyDescent="0.2">
      <c r="A91" s="91" t="s">
        <v>139</v>
      </c>
      <c r="B91" s="98"/>
      <c r="C91" s="98"/>
      <c r="D91" s="93"/>
      <c r="E91" s="93"/>
      <c r="F91" s="129">
        <f t="shared" si="9"/>
        <v>0</v>
      </c>
      <c r="G91" s="129">
        <f t="shared" si="10"/>
        <v>0</v>
      </c>
      <c r="H91" s="129">
        <f t="shared" si="11"/>
        <v>0</v>
      </c>
      <c r="I91" s="130"/>
      <c r="J91" s="129"/>
      <c r="K91" s="129"/>
      <c r="L91" s="129"/>
      <c r="M91" s="92"/>
      <c r="N91" s="92"/>
      <c r="O91" s="143"/>
      <c r="P91" s="92"/>
    </row>
    <row r="92" spans="1:16" s="94" customFormat="1" hidden="1" x14ac:dyDescent="0.2">
      <c r="A92" s="91" t="s">
        <v>140</v>
      </c>
      <c r="B92" s="98"/>
      <c r="C92" s="98"/>
      <c r="D92" s="93"/>
      <c r="E92" s="93"/>
      <c r="F92" s="129">
        <f t="shared" si="9"/>
        <v>0</v>
      </c>
      <c r="G92" s="129">
        <f t="shared" si="10"/>
        <v>0</v>
      </c>
      <c r="H92" s="129">
        <f t="shared" si="11"/>
        <v>0</v>
      </c>
      <c r="I92" s="130"/>
      <c r="J92" s="129"/>
      <c r="K92" s="129"/>
      <c r="L92" s="129"/>
      <c r="M92" s="92"/>
      <c r="N92" s="92"/>
      <c r="O92" s="143"/>
      <c r="P92" s="92"/>
    </row>
    <row r="93" spans="1:16" s="94" customFormat="1" hidden="1" x14ac:dyDescent="0.2">
      <c r="A93" s="91" t="s">
        <v>141</v>
      </c>
      <c r="B93" s="98"/>
      <c r="C93" s="98"/>
      <c r="D93" s="93"/>
      <c r="E93" s="93"/>
      <c r="F93" s="129">
        <f t="shared" si="9"/>
        <v>0</v>
      </c>
      <c r="G93" s="129">
        <f t="shared" si="10"/>
        <v>0</v>
      </c>
      <c r="H93" s="129">
        <f t="shared" si="11"/>
        <v>0</v>
      </c>
      <c r="I93" s="130"/>
      <c r="J93" s="129"/>
      <c r="K93" s="129"/>
      <c r="L93" s="129"/>
      <c r="M93" s="92"/>
      <c r="N93" s="92"/>
      <c r="O93" s="143"/>
      <c r="P93" s="92"/>
    </row>
    <row r="94" spans="1:16" s="94" customFormat="1" hidden="1" x14ac:dyDescent="0.2">
      <c r="A94" s="91" t="s">
        <v>142</v>
      </c>
      <c r="B94" s="98"/>
      <c r="C94" s="98"/>
      <c r="D94" s="93"/>
      <c r="E94" s="93"/>
      <c r="F94" s="129">
        <f t="shared" si="9"/>
        <v>0</v>
      </c>
      <c r="G94" s="129">
        <f t="shared" si="10"/>
        <v>0</v>
      </c>
      <c r="H94" s="129">
        <f t="shared" si="11"/>
        <v>0</v>
      </c>
      <c r="I94" s="130"/>
      <c r="J94" s="129"/>
      <c r="K94" s="129"/>
      <c r="L94" s="129"/>
      <c r="M94" s="92"/>
      <c r="N94" s="92"/>
      <c r="O94" s="143"/>
      <c r="P94" s="92"/>
    </row>
    <row r="95" spans="1:16" s="94" customFormat="1" hidden="1" x14ac:dyDescent="0.2">
      <c r="A95" s="91" t="s">
        <v>143</v>
      </c>
      <c r="B95" s="98"/>
      <c r="C95" s="98"/>
      <c r="D95" s="93"/>
      <c r="E95" s="93"/>
      <c r="F95" s="129">
        <f t="shared" si="9"/>
        <v>0</v>
      </c>
      <c r="G95" s="129">
        <f t="shared" si="10"/>
        <v>0</v>
      </c>
      <c r="H95" s="129">
        <f t="shared" si="11"/>
        <v>0</v>
      </c>
      <c r="I95" s="130"/>
      <c r="J95" s="129"/>
      <c r="K95" s="129"/>
      <c r="L95" s="129"/>
      <c r="M95" s="92"/>
      <c r="N95" s="92"/>
      <c r="O95" s="143"/>
      <c r="P95" s="92"/>
    </row>
    <row r="96" spans="1:16" s="94" customFormat="1" hidden="1" x14ac:dyDescent="0.2">
      <c r="A96" s="91" t="s">
        <v>144</v>
      </c>
      <c r="B96" s="98"/>
      <c r="C96" s="98"/>
      <c r="D96" s="93"/>
      <c r="E96" s="93"/>
      <c r="F96" s="129">
        <f t="shared" si="9"/>
        <v>0</v>
      </c>
      <c r="G96" s="129">
        <f t="shared" si="10"/>
        <v>0</v>
      </c>
      <c r="H96" s="129">
        <f t="shared" si="11"/>
        <v>0</v>
      </c>
      <c r="I96" s="130"/>
      <c r="J96" s="129"/>
      <c r="K96" s="129"/>
      <c r="L96" s="129"/>
      <c r="M96" s="92"/>
      <c r="N96" s="92"/>
      <c r="O96" s="143"/>
      <c r="P96" s="92"/>
    </row>
    <row r="97" spans="1:16" s="94" customFormat="1" hidden="1" x14ac:dyDescent="0.2">
      <c r="A97" s="91" t="s">
        <v>145</v>
      </c>
      <c r="B97" s="98"/>
      <c r="C97" s="98"/>
      <c r="D97" s="93"/>
      <c r="E97" s="93"/>
      <c r="F97" s="129">
        <f t="shared" si="9"/>
        <v>0</v>
      </c>
      <c r="G97" s="129">
        <f t="shared" si="10"/>
        <v>0</v>
      </c>
      <c r="H97" s="129">
        <f t="shared" si="11"/>
        <v>0</v>
      </c>
      <c r="I97" s="130"/>
      <c r="J97" s="129"/>
      <c r="K97" s="129"/>
      <c r="L97" s="129"/>
      <c r="M97" s="92"/>
      <c r="N97" s="92"/>
      <c r="O97" s="143"/>
      <c r="P97" s="92"/>
    </row>
    <row r="98" spans="1:16" s="94" customFormat="1" hidden="1" x14ac:dyDescent="0.2">
      <c r="A98" s="91" t="s">
        <v>146</v>
      </c>
      <c r="B98" s="98"/>
      <c r="C98" s="98"/>
      <c r="D98" s="93"/>
      <c r="E98" s="93"/>
      <c r="F98" s="129">
        <f t="shared" si="9"/>
        <v>0</v>
      </c>
      <c r="G98" s="129">
        <f t="shared" si="10"/>
        <v>0</v>
      </c>
      <c r="H98" s="129">
        <f t="shared" si="11"/>
        <v>0</v>
      </c>
      <c r="I98" s="130"/>
      <c r="J98" s="129"/>
      <c r="K98" s="129"/>
      <c r="L98" s="129"/>
      <c r="M98" s="92"/>
      <c r="N98" s="92"/>
      <c r="O98" s="143"/>
      <c r="P98" s="92"/>
    </row>
    <row r="99" spans="1:16" s="97" customFormat="1" ht="20.100000000000001" customHeight="1" x14ac:dyDescent="0.2">
      <c r="A99" s="119" t="s">
        <v>54</v>
      </c>
      <c r="B99" s="95"/>
      <c r="C99" s="95"/>
      <c r="D99" s="95"/>
      <c r="E99" s="70"/>
      <c r="F99" s="86">
        <f>+SUM(F100:F117)</f>
        <v>2</v>
      </c>
      <c r="G99" s="87">
        <f>-SUM(G100:G117)</f>
        <v>-1</v>
      </c>
      <c r="H99" s="87">
        <f>-SUM(H100:H117)</f>
        <v>-1</v>
      </c>
      <c r="I99" s="102"/>
      <c r="J99" s="87"/>
      <c r="K99" s="87"/>
      <c r="L99" s="88"/>
      <c r="M99" s="70"/>
      <c r="N99" s="70"/>
      <c r="O99" s="96"/>
      <c r="P99" s="120"/>
    </row>
    <row r="100" spans="1:16" s="94" customFormat="1" ht="38.25" x14ac:dyDescent="0.2">
      <c r="A100" s="91" t="s">
        <v>74</v>
      </c>
      <c r="B100" s="92" t="s">
        <v>278</v>
      </c>
      <c r="C100" s="134"/>
      <c r="D100" s="135" t="s">
        <v>47</v>
      </c>
      <c r="E100" s="42"/>
      <c r="F100" s="144">
        <f t="shared" ref="F100:F117" si="12">+IF(AND(E100&lt;&gt;"entfällt",OR(D100="P",D100="K")),1,0)</f>
        <v>1</v>
      </c>
      <c r="G100" s="144">
        <f t="shared" ref="G100:G117" si="13">+IF(AND(D100="P",OR(E100="nein",E100="")),1,0)</f>
        <v>0</v>
      </c>
      <c r="H100" s="144">
        <f t="shared" ref="H100:H117" si="14">+IF(AND(D100="K",OR(E100="",E100="nein")),1,0)</f>
        <v>1</v>
      </c>
      <c r="I100" s="145"/>
      <c r="J100" s="144"/>
      <c r="K100" s="144"/>
      <c r="L100" s="144"/>
      <c r="M100" s="43"/>
      <c r="N100" s="43"/>
      <c r="O100" s="44"/>
      <c r="P100" s="43"/>
    </row>
    <row r="101" spans="1:16" s="94" customFormat="1" ht="51" x14ac:dyDescent="0.2">
      <c r="A101" s="91" t="s">
        <v>75</v>
      </c>
      <c r="B101" s="98" t="s">
        <v>259</v>
      </c>
      <c r="C101" s="134"/>
      <c r="D101" s="135" t="s">
        <v>64</v>
      </c>
      <c r="E101" s="42"/>
      <c r="F101" s="144">
        <f t="shared" si="12"/>
        <v>1</v>
      </c>
      <c r="G101" s="144">
        <f t="shared" si="13"/>
        <v>1</v>
      </c>
      <c r="H101" s="144">
        <f t="shared" si="14"/>
        <v>0</v>
      </c>
      <c r="I101" s="145"/>
      <c r="J101" s="144"/>
      <c r="K101" s="144"/>
      <c r="L101" s="144"/>
      <c r="M101" s="43"/>
      <c r="N101" s="43"/>
      <c r="O101" s="44"/>
      <c r="P101" s="43"/>
    </row>
    <row r="102" spans="1:16" s="94" customFormat="1" hidden="1" x14ac:dyDescent="0.2">
      <c r="A102" s="91" t="s">
        <v>147</v>
      </c>
      <c r="B102" s="92"/>
      <c r="C102" s="92"/>
      <c r="D102" s="93"/>
      <c r="E102" s="93"/>
      <c r="F102" s="129">
        <f t="shared" si="12"/>
        <v>0</v>
      </c>
      <c r="G102" s="129">
        <f t="shared" si="13"/>
        <v>0</v>
      </c>
      <c r="H102" s="129">
        <f t="shared" si="14"/>
        <v>0</v>
      </c>
      <c r="I102" s="130"/>
      <c r="J102" s="129"/>
      <c r="K102" s="129"/>
      <c r="L102" s="129"/>
      <c r="M102" s="92"/>
      <c r="N102" s="92"/>
      <c r="O102" s="143"/>
      <c r="P102" s="92"/>
    </row>
    <row r="103" spans="1:16" s="94" customFormat="1" hidden="1" x14ac:dyDescent="0.2">
      <c r="A103" s="91" t="s">
        <v>148</v>
      </c>
      <c r="B103" s="92"/>
      <c r="C103" s="92"/>
      <c r="D103" s="93"/>
      <c r="E103" s="93"/>
      <c r="F103" s="129">
        <f t="shared" si="12"/>
        <v>0</v>
      </c>
      <c r="G103" s="129">
        <f t="shared" si="13"/>
        <v>0</v>
      </c>
      <c r="H103" s="129">
        <f t="shared" si="14"/>
        <v>0</v>
      </c>
      <c r="I103" s="130"/>
      <c r="J103" s="129"/>
      <c r="K103" s="129"/>
      <c r="L103" s="129"/>
      <c r="M103" s="92"/>
      <c r="N103" s="92"/>
      <c r="O103" s="143"/>
      <c r="P103" s="92"/>
    </row>
    <row r="104" spans="1:16" s="94" customFormat="1" hidden="1" x14ac:dyDescent="0.2">
      <c r="A104" s="91" t="s">
        <v>149</v>
      </c>
      <c r="B104" s="92"/>
      <c r="C104" s="92"/>
      <c r="D104" s="93"/>
      <c r="E104" s="93"/>
      <c r="F104" s="129">
        <f t="shared" si="12"/>
        <v>0</v>
      </c>
      <c r="G104" s="129">
        <f t="shared" si="13"/>
        <v>0</v>
      </c>
      <c r="H104" s="129">
        <f t="shared" si="14"/>
        <v>0</v>
      </c>
      <c r="I104" s="130"/>
      <c r="J104" s="129"/>
      <c r="K104" s="129"/>
      <c r="L104" s="129"/>
      <c r="M104" s="92"/>
      <c r="N104" s="92"/>
      <c r="O104" s="143"/>
      <c r="P104" s="92"/>
    </row>
    <row r="105" spans="1:16" s="94" customFormat="1" hidden="1" x14ac:dyDescent="0.2">
      <c r="A105" s="91" t="s">
        <v>150</v>
      </c>
      <c r="B105" s="92"/>
      <c r="C105" s="92"/>
      <c r="D105" s="93"/>
      <c r="E105" s="93"/>
      <c r="F105" s="129">
        <f t="shared" si="12"/>
        <v>0</v>
      </c>
      <c r="G105" s="129">
        <f t="shared" si="13"/>
        <v>0</v>
      </c>
      <c r="H105" s="129">
        <f t="shared" si="14"/>
        <v>0</v>
      </c>
      <c r="I105" s="130"/>
      <c r="J105" s="129"/>
      <c r="K105" s="129"/>
      <c r="L105" s="129"/>
      <c r="M105" s="92"/>
      <c r="N105" s="92"/>
      <c r="O105" s="143"/>
      <c r="P105" s="92"/>
    </row>
    <row r="106" spans="1:16" s="94" customFormat="1" hidden="1" x14ac:dyDescent="0.2">
      <c r="A106" s="91" t="s">
        <v>151</v>
      </c>
      <c r="B106" s="92"/>
      <c r="C106" s="92"/>
      <c r="D106" s="93"/>
      <c r="E106" s="93"/>
      <c r="F106" s="129">
        <f t="shared" si="12"/>
        <v>0</v>
      </c>
      <c r="G106" s="129">
        <f t="shared" si="13"/>
        <v>0</v>
      </c>
      <c r="H106" s="129">
        <f t="shared" si="14"/>
        <v>0</v>
      </c>
      <c r="I106" s="130"/>
      <c r="J106" s="129"/>
      <c r="K106" s="129"/>
      <c r="L106" s="129"/>
      <c r="M106" s="92"/>
      <c r="N106" s="92"/>
      <c r="O106" s="143"/>
      <c r="P106" s="92"/>
    </row>
    <row r="107" spans="1:16" s="94" customFormat="1" hidden="1" x14ac:dyDescent="0.2">
      <c r="A107" s="91" t="s">
        <v>152</v>
      </c>
      <c r="B107" s="92"/>
      <c r="C107" s="92"/>
      <c r="D107" s="93"/>
      <c r="E107" s="93"/>
      <c r="F107" s="129">
        <f t="shared" si="12"/>
        <v>0</v>
      </c>
      <c r="G107" s="129">
        <f t="shared" si="13"/>
        <v>0</v>
      </c>
      <c r="H107" s="129">
        <f t="shared" si="14"/>
        <v>0</v>
      </c>
      <c r="I107" s="130"/>
      <c r="J107" s="129"/>
      <c r="K107" s="129"/>
      <c r="L107" s="129"/>
      <c r="M107" s="92"/>
      <c r="N107" s="92"/>
      <c r="O107" s="143"/>
      <c r="P107" s="92"/>
    </row>
    <row r="108" spans="1:16" s="94" customFormat="1" hidden="1" x14ac:dyDescent="0.2">
      <c r="A108" s="91" t="s">
        <v>153</v>
      </c>
      <c r="B108" s="92"/>
      <c r="C108" s="92"/>
      <c r="D108" s="93"/>
      <c r="E108" s="93"/>
      <c r="F108" s="129">
        <f t="shared" si="12"/>
        <v>0</v>
      </c>
      <c r="G108" s="129">
        <f t="shared" si="13"/>
        <v>0</v>
      </c>
      <c r="H108" s="129">
        <f t="shared" si="14"/>
        <v>0</v>
      </c>
      <c r="I108" s="130"/>
      <c r="J108" s="129"/>
      <c r="K108" s="129"/>
      <c r="L108" s="129"/>
      <c r="M108" s="92"/>
      <c r="N108" s="92"/>
      <c r="O108" s="143"/>
      <c r="P108" s="92"/>
    </row>
    <row r="109" spans="1:16" s="94" customFormat="1" hidden="1" x14ac:dyDescent="0.2">
      <c r="A109" s="91" t="s">
        <v>154</v>
      </c>
      <c r="B109" s="92"/>
      <c r="C109" s="92"/>
      <c r="D109" s="93"/>
      <c r="E109" s="93"/>
      <c r="F109" s="129">
        <f t="shared" si="12"/>
        <v>0</v>
      </c>
      <c r="G109" s="129">
        <f t="shared" si="13"/>
        <v>0</v>
      </c>
      <c r="H109" s="129">
        <f t="shared" si="14"/>
        <v>0</v>
      </c>
      <c r="I109" s="130"/>
      <c r="J109" s="129"/>
      <c r="K109" s="129"/>
      <c r="L109" s="129"/>
      <c r="M109" s="92"/>
      <c r="N109" s="92"/>
      <c r="O109" s="143"/>
      <c r="P109" s="92"/>
    </row>
    <row r="110" spans="1:16" s="94" customFormat="1" hidden="1" x14ac:dyDescent="0.2">
      <c r="A110" s="91" t="s">
        <v>155</v>
      </c>
      <c r="B110" s="92"/>
      <c r="C110" s="92"/>
      <c r="D110" s="93"/>
      <c r="E110" s="93"/>
      <c r="F110" s="129">
        <f t="shared" si="12"/>
        <v>0</v>
      </c>
      <c r="G110" s="129">
        <f t="shared" si="13"/>
        <v>0</v>
      </c>
      <c r="H110" s="129">
        <f t="shared" si="14"/>
        <v>0</v>
      </c>
      <c r="I110" s="130"/>
      <c r="J110" s="129"/>
      <c r="K110" s="129"/>
      <c r="L110" s="129"/>
      <c r="M110" s="92"/>
      <c r="N110" s="92"/>
      <c r="O110" s="143"/>
      <c r="P110" s="92"/>
    </row>
    <row r="111" spans="1:16" s="94" customFormat="1" hidden="1" x14ac:dyDescent="0.2">
      <c r="A111" s="91" t="s">
        <v>156</v>
      </c>
      <c r="B111" s="92"/>
      <c r="C111" s="92"/>
      <c r="D111" s="93"/>
      <c r="E111" s="93"/>
      <c r="F111" s="129">
        <f t="shared" si="12"/>
        <v>0</v>
      </c>
      <c r="G111" s="129">
        <f t="shared" si="13"/>
        <v>0</v>
      </c>
      <c r="H111" s="129">
        <f t="shared" si="14"/>
        <v>0</v>
      </c>
      <c r="I111" s="130"/>
      <c r="J111" s="129"/>
      <c r="K111" s="129"/>
      <c r="L111" s="129"/>
      <c r="M111" s="92"/>
      <c r="N111" s="92"/>
      <c r="O111" s="143"/>
      <c r="P111" s="92"/>
    </row>
    <row r="112" spans="1:16" s="94" customFormat="1" hidden="1" x14ac:dyDescent="0.2">
      <c r="A112" s="91" t="s">
        <v>157</v>
      </c>
      <c r="B112" s="92"/>
      <c r="C112" s="92"/>
      <c r="D112" s="93"/>
      <c r="E112" s="93"/>
      <c r="F112" s="129">
        <f t="shared" si="12"/>
        <v>0</v>
      </c>
      <c r="G112" s="129">
        <f t="shared" si="13"/>
        <v>0</v>
      </c>
      <c r="H112" s="129">
        <f t="shared" si="14"/>
        <v>0</v>
      </c>
      <c r="I112" s="130"/>
      <c r="J112" s="129"/>
      <c r="K112" s="129"/>
      <c r="L112" s="129"/>
      <c r="M112" s="92"/>
      <c r="N112" s="92"/>
      <c r="O112" s="143"/>
      <c r="P112" s="92"/>
    </row>
    <row r="113" spans="1:16" s="94" customFormat="1" hidden="1" x14ac:dyDescent="0.2">
      <c r="A113" s="91" t="s">
        <v>158</v>
      </c>
      <c r="B113" s="92"/>
      <c r="C113" s="92"/>
      <c r="D113" s="93"/>
      <c r="E113" s="93"/>
      <c r="F113" s="129">
        <f t="shared" si="12"/>
        <v>0</v>
      </c>
      <c r="G113" s="129">
        <f t="shared" si="13"/>
        <v>0</v>
      </c>
      <c r="H113" s="129">
        <f t="shared" si="14"/>
        <v>0</v>
      </c>
      <c r="I113" s="130"/>
      <c r="J113" s="129"/>
      <c r="K113" s="129"/>
      <c r="L113" s="129"/>
      <c r="M113" s="92"/>
      <c r="N113" s="92"/>
      <c r="O113" s="143"/>
      <c r="P113" s="92"/>
    </row>
    <row r="114" spans="1:16" s="94" customFormat="1" hidden="1" x14ac:dyDescent="0.2">
      <c r="A114" s="91" t="s">
        <v>159</v>
      </c>
      <c r="B114" s="92"/>
      <c r="C114" s="92"/>
      <c r="D114" s="93"/>
      <c r="E114" s="93"/>
      <c r="F114" s="129">
        <f t="shared" si="12"/>
        <v>0</v>
      </c>
      <c r="G114" s="129">
        <f t="shared" si="13"/>
        <v>0</v>
      </c>
      <c r="H114" s="129">
        <f t="shared" si="14"/>
        <v>0</v>
      </c>
      <c r="I114" s="130"/>
      <c r="J114" s="129"/>
      <c r="K114" s="129"/>
      <c r="L114" s="129"/>
      <c r="M114" s="92"/>
      <c r="N114" s="92"/>
      <c r="O114" s="143"/>
      <c r="P114" s="92"/>
    </row>
    <row r="115" spans="1:16" s="94" customFormat="1" hidden="1" x14ac:dyDescent="0.2">
      <c r="A115" s="91" t="s">
        <v>160</v>
      </c>
      <c r="B115" s="92"/>
      <c r="C115" s="92"/>
      <c r="D115" s="93"/>
      <c r="E115" s="93"/>
      <c r="F115" s="129">
        <f t="shared" si="12"/>
        <v>0</v>
      </c>
      <c r="G115" s="129">
        <f t="shared" si="13"/>
        <v>0</v>
      </c>
      <c r="H115" s="129">
        <f t="shared" si="14"/>
        <v>0</v>
      </c>
      <c r="I115" s="130"/>
      <c r="J115" s="129"/>
      <c r="K115" s="129"/>
      <c r="L115" s="129"/>
      <c r="M115" s="92"/>
      <c r="N115" s="92"/>
      <c r="O115" s="143"/>
      <c r="P115" s="92"/>
    </row>
    <row r="116" spans="1:16" s="94" customFormat="1" hidden="1" x14ac:dyDescent="0.2">
      <c r="A116" s="91" t="s">
        <v>161</v>
      </c>
      <c r="B116" s="92"/>
      <c r="C116" s="92"/>
      <c r="D116" s="93"/>
      <c r="E116" s="93"/>
      <c r="F116" s="129">
        <f t="shared" si="12"/>
        <v>0</v>
      </c>
      <c r="G116" s="129">
        <f t="shared" si="13"/>
        <v>0</v>
      </c>
      <c r="H116" s="129">
        <f t="shared" si="14"/>
        <v>0</v>
      </c>
      <c r="I116" s="130"/>
      <c r="J116" s="129"/>
      <c r="K116" s="129"/>
      <c r="L116" s="129"/>
      <c r="M116" s="92"/>
      <c r="N116" s="92"/>
      <c r="O116" s="143"/>
      <c r="P116" s="92"/>
    </row>
    <row r="117" spans="1:16" s="94" customFormat="1" hidden="1" x14ac:dyDescent="0.2">
      <c r="A117" s="91" t="s">
        <v>162</v>
      </c>
      <c r="B117" s="92"/>
      <c r="C117" s="92"/>
      <c r="D117" s="93"/>
      <c r="E117" s="93"/>
      <c r="F117" s="129">
        <f t="shared" si="12"/>
        <v>0</v>
      </c>
      <c r="G117" s="129">
        <f t="shared" si="13"/>
        <v>0</v>
      </c>
      <c r="H117" s="129">
        <f t="shared" si="14"/>
        <v>0</v>
      </c>
      <c r="I117" s="130"/>
      <c r="J117" s="129"/>
      <c r="K117" s="129"/>
      <c r="L117" s="129"/>
      <c r="M117" s="92"/>
      <c r="N117" s="92"/>
      <c r="O117" s="143"/>
      <c r="P117" s="92"/>
    </row>
    <row r="118" spans="1:16" s="97" customFormat="1" ht="20.100000000000001" customHeight="1" x14ac:dyDescent="0.2">
      <c r="A118" s="119" t="s">
        <v>60</v>
      </c>
      <c r="B118" s="95"/>
      <c r="C118" s="95"/>
      <c r="D118" s="95"/>
      <c r="E118" s="70"/>
      <c r="F118" s="86">
        <f>+SUM(F119:F138)</f>
        <v>3</v>
      </c>
      <c r="G118" s="87">
        <f>-SUM(G119:G138)</f>
        <v>-1</v>
      </c>
      <c r="H118" s="87">
        <f>-SUM(H119:H138)</f>
        <v>-2</v>
      </c>
      <c r="I118" s="102"/>
      <c r="J118" s="87"/>
      <c r="K118" s="87"/>
      <c r="L118" s="88"/>
      <c r="M118" s="70"/>
      <c r="N118" s="70"/>
      <c r="O118" s="96"/>
      <c r="P118" s="120"/>
    </row>
    <row r="119" spans="1:16" s="94" customFormat="1" ht="25.5" x14ac:dyDescent="0.2">
      <c r="A119" s="91" t="s">
        <v>56</v>
      </c>
      <c r="B119" s="92" t="s">
        <v>309</v>
      </c>
      <c r="C119" s="92"/>
      <c r="D119" s="135" t="s">
        <v>47</v>
      </c>
      <c r="E119" s="42"/>
      <c r="F119" s="144">
        <f t="shared" ref="F119:F138" si="15">+IF(AND(E119&lt;&gt;"entfällt",OR(D119="P",D119="K")),1,0)</f>
        <v>1</v>
      </c>
      <c r="G119" s="144">
        <f t="shared" ref="G119:G138" si="16">+IF(AND(D119="P",OR(E119="nein",E119="")),1,0)</f>
        <v>0</v>
      </c>
      <c r="H119" s="144">
        <f t="shared" ref="H119:H138" si="17">+IF(AND(D119="K",OR(E119="",E119="nein")),1,0)</f>
        <v>1</v>
      </c>
      <c r="I119" s="145"/>
      <c r="J119" s="144"/>
      <c r="K119" s="144"/>
      <c r="L119" s="144"/>
      <c r="M119" s="42"/>
      <c r="N119" s="42"/>
      <c r="O119" s="42"/>
      <c r="P119" s="42"/>
    </row>
    <row r="120" spans="1:16" s="94" customFormat="1" ht="89.25" x14ac:dyDescent="0.2">
      <c r="A120" s="91" t="s">
        <v>57</v>
      </c>
      <c r="B120" s="98" t="s">
        <v>295</v>
      </c>
      <c r="C120" s="92" t="s">
        <v>293</v>
      </c>
      <c r="D120" s="135" t="s">
        <v>47</v>
      </c>
      <c r="E120" s="42"/>
      <c r="F120" s="144">
        <f t="shared" si="15"/>
        <v>1</v>
      </c>
      <c r="G120" s="144">
        <f t="shared" si="16"/>
        <v>0</v>
      </c>
      <c r="H120" s="144">
        <f t="shared" si="17"/>
        <v>1</v>
      </c>
      <c r="I120" s="145"/>
      <c r="J120" s="144"/>
      <c r="K120" s="144"/>
      <c r="L120" s="144"/>
      <c r="M120" s="42"/>
      <c r="N120" s="42"/>
      <c r="O120" s="42"/>
      <c r="P120" s="42"/>
    </row>
    <row r="121" spans="1:16" s="94" customFormat="1" ht="51" x14ac:dyDescent="0.2">
      <c r="A121" s="91" t="s">
        <v>58</v>
      </c>
      <c r="B121" s="92" t="s">
        <v>294</v>
      </c>
      <c r="C121" s="92" t="s">
        <v>312</v>
      </c>
      <c r="D121" s="135" t="s">
        <v>64</v>
      </c>
      <c r="E121" s="42"/>
      <c r="F121" s="144">
        <f t="shared" si="15"/>
        <v>1</v>
      </c>
      <c r="G121" s="144">
        <f t="shared" si="16"/>
        <v>1</v>
      </c>
      <c r="H121" s="144">
        <f t="shared" si="17"/>
        <v>0</v>
      </c>
      <c r="I121" s="145"/>
      <c r="J121" s="144"/>
      <c r="K121" s="144"/>
      <c r="L121" s="144"/>
      <c r="M121" s="43"/>
      <c r="N121" s="43"/>
      <c r="O121" s="44"/>
      <c r="P121" s="43"/>
    </row>
    <row r="122" spans="1:16" s="94" customFormat="1" hidden="1" x14ac:dyDescent="0.2">
      <c r="A122" s="91" t="s">
        <v>61</v>
      </c>
      <c r="B122" s="98"/>
      <c r="C122" s="98"/>
      <c r="D122" s="93"/>
      <c r="E122" s="93"/>
      <c r="F122" s="129">
        <f t="shared" si="15"/>
        <v>0</v>
      </c>
      <c r="G122" s="129">
        <f t="shared" si="16"/>
        <v>0</v>
      </c>
      <c r="H122" s="129">
        <f t="shared" si="17"/>
        <v>0</v>
      </c>
      <c r="I122" s="130"/>
      <c r="J122" s="129"/>
      <c r="K122" s="129"/>
      <c r="L122" s="129"/>
      <c r="M122" s="92"/>
      <c r="N122" s="92"/>
      <c r="O122" s="143"/>
      <c r="P122" s="92"/>
    </row>
    <row r="123" spans="1:16" s="94" customFormat="1" hidden="1" x14ac:dyDescent="0.2">
      <c r="A123" s="91" t="s">
        <v>163</v>
      </c>
      <c r="B123" s="98"/>
      <c r="C123" s="98"/>
      <c r="D123" s="93"/>
      <c r="E123" s="93"/>
      <c r="F123" s="129">
        <f t="shared" si="15"/>
        <v>0</v>
      </c>
      <c r="G123" s="129">
        <f t="shared" si="16"/>
        <v>0</v>
      </c>
      <c r="H123" s="129">
        <f t="shared" si="17"/>
        <v>0</v>
      </c>
      <c r="I123" s="130"/>
      <c r="J123" s="129"/>
      <c r="K123" s="129"/>
      <c r="L123" s="129"/>
      <c r="M123" s="92"/>
      <c r="N123" s="92"/>
      <c r="O123" s="143"/>
      <c r="P123" s="92"/>
    </row>
    <row r="124" spans="1:16" s="94" customFormat="1" hidden="1" x14ac:dyDescent="0.2">
      <c r="A124" s="91" t="s">
        <v>164</v>
      </c>
      <c r="B124" s="98"/>
      <c r="C124" s="98"/>
      <c r="D124" s="93"/>
      <c r="E124" s="93"/>
      <c r="F124" s="129">
        <f t="shared" si="15"/>
        <v>0</v>
      </c>
      <c r="G124" s="129">
        <f t="shared" si="16"/>
        <v>0</v>
      </c>
      <c r="H124" s="129">
        <f t="shared" si="17"/>
        <v>0</v>
      </c>
      <c r="I124" s="130"/>
      <c r="J124" s="129"/>
      <c r="K124" s="129"/>
      <c r="L124" s="129"/>
      <c r="M124" s="92"/>
      <c r="N124" s="92"/>
      <c r="O124" s="143"/>
      <c r="P124" s="92"/>
    </row>
    <row r="125" spans="1:16" s="94" customFormat="1" hidden="1" x14ac:dyDescent="0.2">
      <c r="A125" s="91" t="s">
        <v>165</v>
      </c>
      <c r="B125" s="98"/>
      <c r="C125" s="98"/>
      <c r="D125" s="93"/>
      <c r="E125" s="93"/>
      <c r="F125" s="129">
        <f t="shared" si="15"/>
        <v>0</v>
      </c>
      <c r="G125" s="129">
        <f t="shared" si="16"/>
        <v>0</v>
      </c>
      <c r="H125" s="129">
        <f t="shared" si="17"/>
        <v>0</v>
      </c>
      <c r="I125" s="130"/>
      <c r="J125" s="129"/>
      <c r="K125" s="129"/>
      <c r="L125" s="129"/>
      <c r="M125" s="92"/>
      <c r="N125" s="92"/>
      <c r="O125" s="143"/>
      <c r="P125" s="92"/>
    </row>
    <row r="126" spans="1:16" s="94" customFormat="1" hidden="1" x14ac:dyDescent="0.2">
      <c r="A126" s="91" t="s">
        <v>166</v>
      </c>
      <c r="B126" s="98"/>
      <c r="C126" s="98"/>
      <c r="D126" s="93"/>
      <c r="E126" s="93"/>
      <c r="F126" s="129">
        <f t="shared" si="15"/>
        <v>0</v>
      </c>
      <c r="G126" s="129">
        <f t="shared" si="16"/>
        <v>0</v>
      </c>
      <c r="H126" s="129">
        <f t="shared" si="17"/>
        <v>0</v>
      </c>
      <c r="I126" s="130"/>
      <c r="J126" s="129"/>
      <c r="K126" s="129"/>
      <c r="L126" s="129"/>
      <c r="M126" s="92"/>
      <c r="N126" s="92"/>
      <c r="O126" s="143"/>
      <c r="P126" s="92"/>
    </row>
    <row r="127" spans="1:16" s="94" customFormat="1" hidden="1" x14ac:dyDescent="0.2">
      <c r="A127" s="91" t="s">
        <v>167</v>
      </c>
      <c r="B127" s="98"/>
      <c r="C127" s="98"/>
      <c r="D127" s="93"/>
      <c r="E127" s="93"/>
      <c r="F127" s="129">
        <f t="shared" si="15"/>
        <v>0</v>
      </c>
      <c r="G127" s="129">
        <f t="shared" si="16"/>
        <v>0</v>
      </c>
      <c r="H127" s="129">
        <f t="shared" si="17"/>
        <v>0</v>
      </c>
      <c r="I127" s="130"/>
      <c r="J127" s="129"/>
      <c r="K127" s="129"/>
      <c r="L127" s="129"/>
      <c r="M127" s="92"/>
      <c r="N127" s="92"/>
      <c r="O127" s="143"/>
      <c r="P127" s="92"/>
    </row>
    <row r="128" spans="1:16" s="94" customFormat="1" hidden="1" x14ac:dyDescent="0.2">
      <c r="A128" s="91" t="s">
        <v>168</v>
      </c>
      <c r="B128" s="98"/>
      <c r="C128" s="98"/>
      <c r="D128" s="93"/>
      <c r="E128" s="93"/>
      <c r="F128" s="129">
        <f t="shared" si="15"/>
        <v>0</v>
      </c>
      <c r="G128" s="129">
        <f t="shared" si="16"/>
        <v>0</v>
      </c>
      <c r="H128" s="129">
        <f t="shared" si="17"/>
        <v>0</v>
      </c>
      <c r="I128" s="130"/>
      <c r="J128" s="129"/>
      <c r="K128" s="129"/>
      <c r="L128" s="129"/>
      <c r="M128" s="92"/>
      <c r="N128" s="92"/>
      <c r="O128" s="143"/>
      <c r="P128" s="92"/>
    </row>
    <row r="129" spans="1:16" s="94" customFormat="1" hidden="1" x14ac:dyDescent="0.2">
      <c r="A129" s="91" t="s">
        <v>169</v>
      </c>
      <c r="B129" s="98"/>
      <c r="C129" s="98"/>
      <c r="D129" s="93"/>
      <c r="E129" s="93"/>
      <c r="F129" s="129">
        <f t="shared" si="15"/>
        <v>0</v>
      </c>
      <c r="G129" s="129">
        <f t="shared" si="16"/>
        <v>0</v>
      </c>
      <c r="H129" s="129">
        <f t="shared" si="17"/>
        <v>0</v>
      </c>
      <c r="I129" s="130"/>
      <c r="J129" s="129"/>
      <c r="K129" s="129"/>
      <c r="L129" s="129"/>
      <c r="M129" s="92"/>
      <c r="N129" s="92"/>
      <c r="O129" s="143"/>
      <c r="P129" s="92"/>
    </row>
    <row r="130" spans="1:16" s="94" customFormat="1" hidden="1" x14ac:dyDescent="0.2">
      <c r="A130" s="91" t="s">
        <v>170</v>
      </c>
      <c r="B130" s="98"/>
      <c r="C130" s="98"/>
      <c r="D130" s="93"/>
      <c r="E130" s="93"/>
      <c r="F130" s="129">
        <f t="shared" si="15"/>
        <v>0</v>
      </c>
      <c r="G130" s="129">
        <f t="shared" si="16"/>
        <v>0</v>
      </c>
      <c r="H130" s="129">
        <f t="shared" si="17"/>
        <v>0</v>
      </c>
      <c r="I130" s="130"/>
      <c r="J130" s="129"/>
      <c r="K130" s="129"/>
      <c r="L130" s="129"/>
      <c r="M130" s="92"/>
      <c r="N130" s="92"/>
      <c r="O130" s="143"/>
      <c r="P130" s="92"/>
    </row>
    <row r="131" spans="1:16" s="94" customFormat="1" hidden="1" x14ac:dyDescent="0.2">
      <c r="A131" s="91" t="s">
        <v>171</v>
      </c>
      <c r="B131" s="98"/>
      <c r="C131" s="98"/>
      <c r="D131" s="93"/>
      <c r="E131" s="93"/>
      <c r="F131" s="129">
        <f t="shared" si="15"/>
        <v>0</v>
      </c>
      <c r="G131" s="129">
        <f t="shared" si="16"/>
        <v>0</v>
      </c>
      <c r="H131" s="129">
        <f t="shared" si="17"/>
        <v>0</v>
      </c>
      <c r="I131" s="130"/>
      <c r="J131" s="129"/>
      <c r="K131" s="129"/>
      <c r="L131" s="129"/>
      <c r="M131" s="92"/>
      <c r="N131" s="92"/>
      <c r="O131" s="143"/>
      <c r="P131" s="92"/>
    </row>
    <row r="132" spans="1:16" s="94" customFormat="1" hidden="1" x14ac:dyDescent="0.2">
      <c r="A132" s="91" t="s">
        <v>172</v>
      </c>
      <c r="B132" s="98"/>
      <c r="C132" s="98"/>
      <c r="D132" s="93"/>
      <c r="E132" s="93"/>
      <c r="F132" s="129">
        <f t="shared" si="15"/>
        <v>0</v>
      </c>
      <c r="G132" s="129">
        <f t="shared" si="16"/>
        <v>0</v>
      </c>
      <c r="H132" s="129">
        <f t="shared" si="17"/>
        <v>0</v>
      </c>
      <c r="I132" s="130"/>
      <c r="J132" s="129"/>
      <c r="K132" s="129"/>
      <c r="L132" s="129"/>
      <c r="M132" s="92"/>
      <c r="N132" s="92"/>
      <c r="O132" s="143"/>
      <c r="P132" s="92"/>
    </row>
    <row r="133" spans="1:16" s="94" customFormat="1" hidden="1" x14ac:dyDescent="0.2">
      <c r="A133" s="91" t="s">
        <v>173</v>
      </c>
      <c r="B133" s="98"/>
      <c r="C133" s="98"/>
      <c r="D133" s="93"/>
      <c r="E133" s="93"/>
      <c r="F133" s="129">
        <f t="shared" si="15"/>
        <v>0</v>
      </c>
      <c r="G133" s="129">
        <f t="shared" si="16"/>
        <v>0</v>
      </c>
      <c r="H133" s="129">
        <f t="shared" si="17"/>
        <v>0</v>
      </c>
      <c r="I133" s="130"/>
      <c r="J133" s="129"/>
      <c r="K133" s="129"/>
      <c r="L133" s="129"/>
      <c r="M133" s="92"/>
      <c r="N133" s="92"/>
      <c r="O133" s="143"/>
      <c r="P133" s="92"/>
    </row>
    <row r="134" spans="1:16" s="94" customFormat="1" hidden="1" x14ac:dyDescent="0.2">
      <c r="A134" s="91" t="s">
        <v>174</v>
      </c>
      <c r="B134" s="98"/>
      <c r="C134" s="98"/>
      <c r="D134" s="93"/>
      <c r="E134" s="93"/>
      <c r="F134" s="129">
        <f t="shared" si="15"/>
        <v>0</v>
      </c>
      <c r="G134" s="129">
        <f t="shared" si="16"/>
        <v>0</v>
      </c>
      <c r="H134" s="129">
        <f t="shared" si="17"/>
        <v>0</v>
      </c>
      <c r="I134" s="130"/>
      <c r="J134" s="129"/>
      <c r="K134" s="129"/>
      <c r="L134" s="129"/>
      <c r="M134" s="92"/>
      <c r="N134" s="92"/>
      <c r="O134" s="143"/>
      <c r="P134" s="92"/>
    </row>
    <row r="135" spans="1:16" s="94" customFormat="1" hidden="1" x14ac:dyDescent="0.2">
      <c r="A135" s="91" t="s">
        <v>175</v>
      </c>
      <c r="B135" s="98"/>
      <c r="C135" s="98"/>
      <c r="D135" s="93"/>
      <c r="E135" s="93"/>
      <c r="F135" s="129">
        <f t="shared" si="15"/>
        <v>0</v>
      </c>
      <c r="G135" s="129">
        <f t="shared" si="16"/>
        <v>0</v>
      </c>
      <c r="H135" s="129">
        <f t="shared" si="17"/>
        <v>0</v>
      </c>
      <c r="I135" s="130"/>
      <c r="J135" s="129"/>
      <c r="K135" s="129"/>
      <c r="L135" s="129"/>
      <c r="M135" s="92"/>
      <c r="N135" s="92"/>
      <c r="O135" s="143"/>
      <c r="P135" s="92"/>
    </row>
    <row r="136" spans="1:16" s="94" customFormat="1" hidden="1" x14ac:dyDescent="0.2">
      <c r="A136" s="91" t="s">
        <v>176</v>
      </c>
      <c r="B136" s="98"/>
      <c r="C136" s="98"/>
      <c r="D136" s="93"/>
      <c r="E136" s="93"/>
      <c r="F136" s="129">
        <f t="shared" si="15"/>
        <v>0</v>
      </c>
      <c r="G136" s="129">
        <f t="shared" si="16"/>
        <v>0</v>
      </c>
      <c r="H136" s="129">
        <f t="shared" si="17"/>
        <v>0</v>
      </c>
      <c r="I136" s="130"/>
      <c r="J136" s="129"/>
      <c r="K136" s="129"/>
      <c r="L136" s="129"/>
      <c r="M136" s="92"/>
      <c r="N136" s="92"/>
      <c r="O136" s="143"/>
      <c r="P136" s="92"/>
    </row>
    <row r="137" spans="1:16" s="94" customFormat="1" hidden="1" x14ac:dyDescent="0.2">
      <c r="A137" s="91" t="s">
        <v>177</v>
      </c>
      <c r="B137" s="98"/>
      <c r="C137" s="98"/>
      <c r="D137" s="93"/>
      <c r="E137" s="93"/>
      <c r="F137" s="129">
        <f t="shared" si="15"/>
        <v>0</v>
      </c>
      <c r="G137" s="129">
        <f t="shared" si="16"/>
        <v>0</v>
      </c>
      <c r="H137" s="129">
        <f t="shared" si="17"/>
        <v>0</v>
      </c>
      <c r="I137" s="130"/>
      <c r="J137" s="129"/>
      <c r="K137" s="129"/>
      <c r="L137" s="129"/>
      <c r="M137" s="92"/>
      <c r="N137" s="92"/>
      <c r="O137" s="143"/>
      <c r="P137" s="92"/>
    </row>
    <row r="138" spans="1:16" s="94" customFormat="1" hidden="1" x14ac:dyDescent="0.2">
      <c r="A138" s="91" t="s">
        <v>178</v>
      </c>
      <c r="B138" s="98"/>
      <c r="C138" s="98"/>
      <c r="D138" s="93"/>
      <c r="E138" s="93"/>
      <c r="F138" s="129">
        <f t="shared" si="15"/>
        <v>0</v>
      </c>
      <c r="G138" s="129">
        <f t="shared" si="16"/>
        <v>0</v>
      </c>
      <c r="H138" s="129">
        <f t="shared" si="17"/>
        <v>0</v>
      </c>
      <c r="I138" s="130"/>
      <c r="J138" s="129"/>
      <c r="K138" s="129"/>
      <c r="L138" s="129"/>
      <c r="M138" s="92"/>
      <c r="N138" s="92"/>
      <c r="O138" s="143"/>
      <c r="P138" s="92"/>
    </row>
    <row r="139" spans="1:16" s="97" customFormat="1" ht="20.100000000000001" customHeight="1" x14ac:dyDescent="0.2">
      <c r="A139" s="119" t="s">
        <v>19</v>
      </c>
      <c r="B139" s="95"/>
      <c r="C139" s="95"/>
      <c r="D139" s="95"/>
      <c r="E139" s="70"/>
      <c r="F139" s="86">
        <f>+SUM(F140:F159)</f>
        <v>0</v>
      </c>
      <c r="G139" s="87">
        <f>-SUM(G140:G159)</f>
        <v>0</v>
      </c>
      <c r="H139" s="87">
        <f>-SUM(H140:H159)</f>
        <v>0</v>
      </c>
      <c r="I139" s="102"/>
      <c r="J139" s="87"/>
      <c r="K139" s="87"/>
      <c r="L139" s="88"/>
      <c r="M139" s="70"/>
      <c r="N139" s="70"/>
      <c r="O139" s="96"/>
      <c r="P139" s="120"/>
    </row>
    <row r="140" spans="1:16" s="94" customFormat="1" x14ac:dyDescent="0.2">
      <c r="A140" s="91" t="s">
        <v>78</v>
      </c>
      <c r="B140" s="98"/>
      <c r="C140" s="98"/>
      <c r="D140" s="93"/>
      <c r="E140" s="42"/>
      <c r="F140" s="144">
        <f t="shared" ref="F140:F159" si="18">+IF(AND(E140&lt;&gt;"entfällt",OR(D140="P",D140="K")),1,0)</f>
        <v>0</v>
      </c>
      <c r="G140" s="144">
        <f t="shared" ref="G140:G159" si="19">+IF(AND(D140="P",OR(E140="nein",E140="")),1,0)</f>
        <v>0</v>
      </c>
      <c r="H140" s="144">
        <f t="shared" ref="H140:H159" si="20">+IF(AND(D140="K",OR(E140="",E140="nein")),1,0)</f>
        <v>0</v>
      </c>
      <c r="I140" s="145"/>
      <c r="J140" s="144"/>
      <c r="K140" s="144"/>
      <c r="L140" s="144"/>
      <c r="M140" s="43"/>
      <c r="N140" s="43"/>
      <c r="O140" s="44"/>
      <c r="P140" s="43"/>
    </row>
    <row r="141" spans="1:16" s="94" customFormat="1" hidden="1" x14ac:dyDescent="0.2">
      <c r="A141" s="91" t="s">
        <v>76</v>
      </c>
      <c r="B141" s="92"/>
      <c r="C141" s="98"/>
      <c r="D141" s="93"/>
      <c r="E141" s="93"/>
      <c r="F141" s="129">
        <f t="shared" si="18"/>
        <v>0</v>
      </c>
      <c r="G141" s="129">
        <f t="shared" si="19"/>
        <v>0</v>
      </c>
      <c r="H141" s="129">
        <f t="shared" si="20"/>
        <v>0</v>
      </c>
      <c r="I141" s="130"/>
      <c r="J141" s="129"/>
      <c r="K141" s="129"/>
      <c r="L141" s="129"/>
      <c r="M141" s="92"/>
      <c r="N141" s="92"/>
      <c r="O141" s="143"/>
      <c r="P141" s="92"/>
    </row>
    <row r="142" spans="1:16" s="94" customFormat="1" hidden="1" x14ac:dyDescent="0.2">
      <c r="A142" s="91" t="s">
        <v>55</v>
      </c>
      <c r="B142" s="98"/>
      <c r="C142" s="98"/>
      <c r="D142" s="93"/>
      <c r="E142" s="93"/>
      <c r="F142" s="129">
        <f t="shared" si="18"/>
        <v>0</v>
      </c>
      <c r="G142" s="129">
        <f t="shared" si="19"/>
        <v>0</v>
      </c>
      <c r="H142" s="129">
        <f t="shared" si="20"/>
        <v>0</v>
      </c>
      <c r="I142" s="130"/>
      <c r="J142" s="129"/>
      <c r="K142" s="129"/>
      <c r="L142" s="129"/>
      <c r="M142" s="92"/>
      <c r="N142" s="92"/>
      <c r="O142" s="143"/>
      <c r="P142" s="92"/>
    </row>
    <row r="143" spans="1:16" s="94" customFormat="1" hidden="1" x14ac:dyDescent="0.2">
      <c r="A143" s="91" t="s">
        <v>77</v>
      </c>
      <c r="B143" s="98"/>
      <c r="C143" s="98"/>
      <c r="D143" s="93"/>
      <c r="E143" s="93"/>
      <c r="F143" s="129">
        <f t="shared" si="18"/>
        <v>0</v>
      </c>
      <c r="G143" s="129">
        <f t="shared" si="19"/>
        <v>0</v>
      </c>
      <c r="H143" s="129">
        <f t="shared" si="20"/>
        <v>0</v>
      </c>
      <c r="I143" s="130"/>
      <c r="J143" s="129"/>
      <c r="K143" s="129"/>
      <c r="L143" s="129"/>
      <c r="M143" s="92"/>
      <c r="N143" s="92"/>
      <c r="O143" s="143"/>
      <c r="P143" s="92"/>
    </row>
    <row r="144" spans="1:16" s="94" customFormat="1" hidden="1" x14ac:dyDescent="0.2">
      <c r="A144" s="91" t="s">
        <v>179</v>
      </c>
      <c r="B144" s="98"/>
      <c r="C144" s="98"/>
      <c r="D144" s="93"/>
      <c r="E144" s="93"/>
      <c r="F144" s="129">
        <f t="shared" si="18"/>
        <v>0</v>
      </c>
      <c r="G144" s="129">
        <f t="shared" si="19"/>
        <v>0</v>
      </c>
      <c r="H144" s="129">
        <f t="shared" si="20"/>
        <v>0</v>
      </c>
      <c r="I144" s="130"/>
      <c r="J144" s="129"/>
      <c r="K144" s="129"/>
      <c r="L144" s="129"/>
      <c r="M144" s="92"/>
      <c r="N144" s="92"/>
      <c r="O144" s="143"/>
      <c r="P144" s="92"/>
    </row>
    <row r="145" spans="1:16" s="94" customFormat="1" hidden="1" x14ac:dyDescent="0.2">
      <c r="A145" s="91" t="s">
        <v>180</v>
      </c>
      <c r="B145" s="98"/>
      <c r="C145" s="98"/>
      <c r="D145" s="93"/>
      <c r="E145" s="93"/>
      <c r="F145" s="129">
        <f t="shared" si="18"/>
        <v>0</v>
      </c>
      <c r="G145" s="129">
        <f t="shared" si="19"/>
        <v>0</v>
      </c>
      <c r="H145" s="129">
        <f t="shared" si="20"/>
        <v>0</v>
      </c>
      <c r="I145" s="130"/>
      <c r="J145" s="129"/>
      <c r="K145" s="129"/>
      <c r="L145" s="129"/>
      <c r="M145" s="92"/>
      <c r="N145" s="92"/>
      <c r="O145" s="143"/>
      <c r="P145" s="92"/>
    </row>
    <row r="146" spans="1:16" s="94" customFormat="1" hidden="1" x14ac:dyDescent="0.2">
      <c r="A146" s="91" t="s">
        <v>181</v>
      </c>
      <c r="B146" s="98"/>
      <c r="C146" s="98"/>
      <c r="D146" s="93"/>
      <c r="E146" s="93"/>
      <c r="F146" s="129">
        <f t="shared" si="18"/>
        <v>0</v>
      </c>
      <c r="G146" s="129">
        <f t="shared" si="19"/>
        <v>0</v>
      </c>
      <c r="H146" s="129">
        <f t="shared" si="20"/>
        <v>0</v>
      </c>
      <c r="I146" s="130"/>
      <c r="J146" s="129"/>
      <c r="K146" s="129"/>
      <c r="L146" s="129"/>
      <c r="M146" s="92"/>
      <c r="N146" s="92"/>
      <c r="O146" s="143"/>
      <c r="P146" s="92"/>
    </row>
    <row r="147" spans="1:16" s="94" customFormat="1" hidden="1" x14ac:dyDescent="0.2">
      <c r="A147" s="91" t="s">
        <v>182</v>
      </c>
      <c r="B147" s="98"/>
      <c r="C147" s="98"/>
      <c r="D147" s="93"/>
      <c r="E147" s="93"/>
      <c r="F147" s="129">
        <f t="shared" si="18"/>
        <v>0</v>
      </c>
      <c r="G147" s="129">
        <f t="shared" si="19"/>
        <v>0</v>
      </c>
      <c r="H147" s="129">
        <f t="shared" si="20"/>
        <v>0</v>
      </c>
      <c r="I147" s="130"/>
      <c r="J147" s="129"/>
      <c r="K147" s="129"/>
      <c r="L147" s="129"/>
      <c r="M147" s="92"/>
      <c r="N147" s="92"/>
      <c r="O147" s="143"/>
      <c r="P147" s="92"/>
    </row>
    <row r="148" spans="1:16" s="94" customFormat="1" hidden="1" x14ac:dyDescent="0.2">
      <c r="A148" s="91" t="s">
        <v>183</v>
      </c>
      <c r="B148" s="98"/>
      <c r="C148" s="98"/>
      <c r="D148" s="93"/>
      <c r="E148" s="93"/>
      <c r="F148" s="129">
        <f t="shared" si="18"/>
        <v>0</v>
      </c>
      <c r="G148" s="129">
        <f t="shared" si="19"/>
        <v>0</v>
      </c>
      <c r="H148" s="129">
        <f t="shared" si="20"/>
        <v>0</v>
      </c>
      <c r="I148" s="130"/>
      <c r="J148" s="129"/>
      <c r="K148" s="129"/>
      <c r="L148" s="129"/>
      <c r="M148" s="92"/>
      <c r="N148" s="92"/>
      <c r="O148" s="143"/>
      <c r="P148" s="92"/>
    </row>
    <row r="149" spans="1:16" s="94" customFormat="1" hidden="1" x14ac:dyDescent="0.2">
      <c r="A149" s="91" t="s">
        <v>184</v>
      </c>
      <c r="B149" s="98"/>
      <c r="C149" s="98"/>
      <c r="D149" s="93"/>
      <c r="E149" s="93"/>
      <c r="F149" s="129">
        <f t="shared" si="18"/>
        <v>0</v>
      </c>
      <c r="G149" s="129">
        <f t="shared" si="19"/>
        <v>0</v>
      </c>
      <c r="H149" s="129">
        <f t="shared" si="20"/>
        <v>0</v>
      </c>
      <c r="I149" s="130"/>
      <c r="J149" s="129"/>
      <c r="K149" s="129"/>
      <c r="L149" s="129"/>
      <c r="M149" s="92"/>
      <c r="N149" s="92"/>
      <c r="O149" s="143"/>
      <c r="P149" s="92"/>
    </row>
    <row r="150" spans="1:16" s="94" customFormat="1" hidden="1" x14ac:dyDescent="0.2">
      <c r="A150" s="91" t="s">
        <v>185</v>
      </c>
      <c r="B150" s="98"/>
      <c r="C150" s="98"/>
      <c r="D150" s="93"/>
      <c r="E150" s="93"/>
      <c r="F150" s="129">
        <f t="shared" si="18"/>
        <v>0</v>
      </c>
      <c r="G150" s="129">
        <f t="shared" si="19"/>
        <v>0</v>
      </c>
      <c r="H150" s="129">
        <f t="shared" si="20"/>
        <v>0</v>
      </c>
      <c r="I150" s="130"/>
      <c r="J150" s="129"/>
      <c r="K150" s="129"/>
      <c r="L150" s="129"/>
      <c r="M150" s="92"/>
      <c r="N150" s="92"/>
      <c r="O150" s="143"/>
      <c r="P150" s="92"/>
    </row>
    <row r="151" spans="1:16" s="94" customFormat="1" hidden="1" x14ac:dyDescent="0.2">
      <c r="A151" s="91" t="s">
        <v>186</v>
      </c>
      <c r="B151" s="98"/>
      <c r="C151" s="98"/>
      <c r="D151" s="93"/>
      <c r="E151" s="93"/>
      <c r="F151" s="129">
        <f t="shared" si="18"/>
        <v>0</v>
      </c>
      <c r="G151" s="129">
        <f t="shared" si="19"/>
        <v>0</v>
      </c>
      <c r="H151" s="129">
        <f t="shared" si="20"/>
        <v>0</v>
      </c>
      <c r="I151" s="130"/>
      <c r="J151" s="129"/>
      <c r="K151" s="129"/>
      <c r="L151" s="129"/>
      <c r="M151" s="92"/>
      <c r="N151" s="92"/>
      <c r="O151" s="143"/>
      <c r="P151" s="92"/>
    </row>
    <row r="152" spans="1:16" s="94" customFormat="1" hidden="1" x14ac:dyDescent="0.2">
      <c r="A152" s="91" t="s">
        <v>187</v>
      </c>
      <c r="B152" s="98"/>
      <c r="C152" s="98"/>
      <c r="D152" s="93"/>
      <c r="E152" s="93"/>
      <c r="F152" s="129">
        <f t="shared" si="18"/>
        <v>0</v>
      </c>
      <c r="G152" s="129">
        <f t="shared" si="19"/>
        <v>0</v>
      </c>
      <c r="H152" s="129">
        <f t="shared" si="20"/>
        <v>0</v>
      </c>
      <c r="I152" s="130"/>
      <c r="J152" s="129"/>
      <c r="K152" s="129"/>
      <c r="L152" s="129"/>
      <c r="M152" s="92"/>
      <c r="N152" s="92"/>
      <c r="O152" s="143"/>
      <c r="P152" s="92"/>
    </row>
    <row r="153" spans="1:16" s="94" customFormat="1" hidden="1" x14ac:dyDescent="0.2">
      <c r="A153" s="91" t="s">
        <v>188</v>
      </c>
      <c r="B153" s="98"/>
      <c r="C153" s="98"/>
      <c r="D153" s="93"/>
      <c r="E153" s="93"/>
      <c r="F153" s="129">
        <f t="shared" si="18"/>
        <v>0</v>
      </c>
      <c r="G153" s="129">
        <f t="shared" si="19"/>
        <v>0</v>
      </c>
      <c r="H153" s="129">
        <f t="shared" si="20"/>
        <v>0</v>
      </c>
      <c r="I153" s="130"/>
      <c r="J153" s="129"/>
      <c r="K153" s="129"/>
      <c r="L153" s="129"/>
      <c r="M153" s="92"/>
      <c r="N153" s="92"/>
      <c r="O153" s="143"/>
      <c r="P153" s="92"/>
    </row>
    <row r="154" spans="1:16" s="94" customFormat="1" hidden="1" x14ac:dyDescent="0.2">
      <c r="A154" s="91" t="s">
        <v>189</v>
      </c>
      <c r="B154" s="98"/>
      <c r="C154" s="98"/>
      <c r="D154" s="93"/>
      <c r="E154" s="93"/>
      <c r="F154" s="129">
        <f t="shared" si="18"/>
        <v>0</v>
      </c>
      <c r="G154" s="129">
        <f t="shared" si="19"/>
        <v>0</v>
      </c>
      <c r="H154" s="129">
        <f t="shared" si="20"/>
        <v>0</v>
      </c>
      <c r="I154" s="130"/>
      <c r="J154" s="129"/>
      <c r="K154" s="129"/>
      <c r="L154" s="129"/>
      <c r="M154" s="92"/>
      <c r="N154" s="92"/>
      <c r="O154" s="143"/>
      <c r="P154" s="92"/>
    </row>
    <row r="155" spans="1:16" s="94" customFormat="1" hidden="1" x14ac:dyDescent="0.2">
      <c r="A155" s="91" t="s">
        <v>190</v>
      </c>
      <c r="B155" s="98"/>
      <c r="C155" s="98"/>
      <c r="D155" s="93"/>
      <c r="E155" s="93"/>
      <c r="F155" s="129">
        <f t="shared" si="18"/>
        <v>0</v>
      </c>
      <c r="G155" s="129">
        <f t="shared" si="19"/>
        <v>0</v>
      </c>
      <c r="H155" s="129">
        <f t="shared" si="20"/>
        <v>0</v>
      </c>
      <c r="I155" s="130"/>
      <c r="J155" s="129"/>
      <c r="K155" s="129"/>
      <c r="L155" s="129"/>
      <c r="M155" s="92"/>
      <c r="N155" s="92"/>
      <c r="O155" s="143"/>
      <c r="P155" s="92"/>
    </row>
    <row r="156" spans="1:16" s="94" customFormat="1" hidden="1" x14ac:dyDescent="0.2">
      <c r="A156" s="91" t="s">
        <v>191</v>
      </c>
      <c r="B156" s="98"/>
      <c r="C156" s="98"/>
      <c r="D156" s="93"/>
      <c r="E156" s="93"/>
      <c r="F156" s="129">
        <f t="shared" si="18"/>
        <v>0</v>
      </c>
      <c r="G156" s="129">
        <f t="shared" si="19"/>
        <v>0</v>
      </c>
      <c r="H156" s="129">
        <f t="shared" si="20"/>
        <v>0</v>
      </c>
      <c r="I156" s="130"/>
      <c r="J156" s="129"/>
      <c r="K156" s="129"/>
      <c r="L156" s="129"/>
      <c r="M156" s="92"/>
      <c r="N156" s="92"/>
      <c r="O156" s="143"/>
      <c r="P156" s="92"/>
    </row>
    <row r="157" spans="1:16" s="94" customFormat="1" hidden="1" x14ac:dyDescent="0.2">
      <c r="A157" s="91" t="s">
        <v>192</v>
      </c>
      <c r="B157" s="98"/>
      <c r="C157" s="98"/>
      <c r="D157" s="93"/>
      <c r="E157" s="93"/>
      <c r="F157" s="129">
        <f t="shared" si="18"/>
        <v>0</v>
      </c>
      <c r="G157" s="129">
        <f t="shared" si="19"/>
        <v>0</v>
      </c>
      <c r="H157" s="129">
        <f t="shared" si="20"/>
        <v>0</v>
      </c>
      <c r="I157" s="130"/>
      <c r="J157" s="129"/>
      <c r="K157" s="129"/>
      <c r="L157" s="129"/>
      <c r="M157" s="92"/>
      <c r="N157" s="92"/>
      <c r="O157" s="143"/>
      <c r="P157" s="92"/>
    </row>
    <row r="158" spans="1:16" s="94" customFormat="1" hidden="1" x14ac:dyDescent="0.2">
      <c r="A158" s="91" t="s">
        <v>193</v>
      </c>
      <c r="B158" s="98"/>
      <c r="C158" s="98"/>
      <c r="D158" s="93"/>
      <c r="E158" s="93"/>
      <c r="F158" s="129">
        <f t="shared" si="18"/>
        <v>0</v>
      </c>
      <c r="G158" s="129">
        <f t="shared" si="19"/>
        <v>0</v>
      </c>
      <c r="H158" s="129">
        <f t="shared" si="20"/>
        <v>0</v>
      </c>
      <c r="I158" s="130"/>
      <c r="J158" s="129"/>
      <c r="K158" s="129"/>
      <c r="L158" s="129"/>
      <c r="M158" s="92"/>
      <c r="N158" s="92"/>
      <c r="O158" s="143"/>
      <c r="P158" s="92"/>
    </row>
    <row r="159" spans="1:16" s="94" customFormat="1" hidden="1" x14ac:dyDescent="0.2">
      <c r="A159" s="91" t="s">
        <v>194</v>
      </c>
      <c r="B159" s="98"/>
      <c r="C159" s="98"/>
      <c r="D159" s="93"/>
      <c r="E159" s="93"/>
      <c r="F159" s="129">
        <f t="shared" si="18"/>
        <v>0</v>
      </c>
      <c r="G159" s="129">
        <f t="shared" si="19"/>
        <v>0</v>
      </c>
      <c r="H159" s="129">
        <f t="shared" si="20"/>
        <v>0</v>
      </c>
      <c r="I159" s="130"/>
      <c r="J159" s="129"/>
      <c r="K159" s="129"/>
      <c r="L159" s="129"/>
      <c r="M159" s="92"/>
      <c r="N159" s="92"/>
      <c r="O159" s="143"/>
      <c r="P159" s="92"/>
    </row>
    <row r="160" spans="1:16" s="90" customFormat="1" ht="20.100000000000001" customHeight="1" x14ac:dyDescent="0.2">
      <c r="A160" s="119" t="s">
        <v>20</v>
      </c>
      <c r="B160" s="95"/>
      <c r="C160" s="95"/>
      <c r="D160" s="95"/>
      <c r="E160" s="70"/>
      <c r="F160" s="86">
        <f>+SUM(F161:F180)</f>
        <v>0</v>
      </c>
      <c r="G160" s="87">
        <f>-SUM(G161:G180)</f>
        <v>0</v>
      </c>
      <c r="H160" s="87">
        <f>-SUM(H161:H180)</f>
        <v>0</v>
      </c>
      <c r="I160" s="102"/>
      <c r="J160" s="87"/>
      <c r="K160" s="87"/>
      <c r="L160" s="88"/>
      <c r="M160" s="70"/>
      <c r="N160" s="70"/>
      <c r="O160" s="96"/>
      <c r="P160" s="120"/>
    </row>
    <row r="161" spans="1:16" s="94" customFormat="1" x14ac:dyDescent="0.2">
      <c r="A161" s="91" t="s">
        <v>195</v>
      </c>
      <c r="B161" s="98"/>
      <c r="C161" s="98"/>
      <c r="D161" s="93"/>
      <c r="E161" s="42"/>
      <c r="F161" s="144">
        <f t="shared" ref="F161:F180" si="21">+IF(AND(E161&lt;&gt;"entfällt",OR(D161="P",D161="K")),1,0)</f>
        <v>0</v>
      </c>
      <c r="G161" s="144">
        <f t="shared" ref="G161:G180" si="22">+IF(AND(D161="P",OR(E161="nein",E161="")),1,0)</f>
        <v>0</v>
      </c>
      <c r="H161" s="144">
        <f t="shared" ref="H161:H180" si="23">+IF(AND(D161="K",OR(E161="",E161="nein")),1,0)</f>
        <v>0</v>
      </c>
      <c r="I161" s="145"/>
      <c r="J161" s="144"/>
      <c r="K161" s="144"/>
      <c r="L161" s="144"/>
      <c r="M161" s="43"/>
      <c r="N161" s="43"/>
      <c r="O161" s="44"/>
      <c r="P161" s="43"/>
    </row>
    <row r="162" spans="1:16" s="94" customFormat="1" hidden="1" x14ac:dyDescent="0.2">
      <c r="A162" s="91" t="s">
        <v>196</v>
      </c>
      <c r="B162" s="98"/>
      <c r="C162" s="98"/>
      <c r="D162" s="93"/>
      <c r="E162" s="93"/>
      <c r="F162" s="129">
        <f t="shared" si="21"/>
        <v>0</v>
      </c>
      <c r="G162" s="129">
        <f t="shared" si="22"/>
        <v>0</v>
      </c>
      <c r="H162" s="129">
        <f t="shared" si="23"/>
        <v>0</v>
      </c>
      <c r="I162" s="130"/>
      <c r="J162" s="129"/>
      <c r="K162" s="129"/>
      <c r="L162" s="129"/>
      <c r="M162" s="92"/>
      <c r="N162" s="92"/>
      <c r="O162" s="143"/>
      <c r="P162" s="92"/>
    </row>
    <row r="163" spans="1:16" s="94" customFormat="1" hidden="1" x14ac:dyDescent="0.2">
      <c r="A163" s="91" t="s">
        <v>197</v>
      </c>
      <c r="B163" s="98"/>
      <c r="C163" s="98"/>
      <c r="D163" s="93"/>
      <c r="E163" s="93"/>
      <c r="F163" s="129">
        <f t="shared" si="21"/>
        <v>0</v>
      </c>
      <c r="G163" s="129">
        <f t="shared" si="22"/>
        <v>0</v>
      </c>
      <c r="H163" s="129">
        <f t="shared" si="23"/>
        <v>0</v>
      </c>
      <c r="I163" s="130"/>
      <c r="J163" s="129"/>
      <c r="K163" s="129"/>
      <c r="L163" s="129"/>
      <c r="M163" s="92"/>
      <c r="N163" s="92"/>
      <c r="O163" s="143"/>
      <c r="P163" s="92"/>
    </row>
    <row r="164" spans="1:16" s="94" customFormat="1" hidden="1" x14ac:dyDescent="0.2">
      <c r="A164" s="91" t="s">
        <v>198</v>
      </c>
      <c r="B164" s="98"/>
      <c r="C164" s="98"/>
      <c r="D164" s="93"/>
      <c r="E164" s="93"/>
      <c r="F164" s="129">
        <f t="shared" si="21"/>
        <v>0</v>
      </c>
      <c r="G164" s="129">
        <f t="shared" si="22"/>
        <v>0</v>
      </c>
      <c r="H164" s="129">
        <f t="shared" si="23"/>
        <v>0</v>
      </c>
      <c r="I164" s="130"/>
      <c r="J164" s="129"/>
      <c r="K164" s="129"/>
      <c r="L164" s="129"/>
      <c r="M164" s="92"/>
      <c r="N164" s="92"/>
      <c r="O164" s="143"/>
      <c r="P164" s="92"/>
    </row>
    <row r="165" spans="1:16" s="94" customFormat="1" hidden="1" x14ac:dyDescent="0.2">
      <c r="A165" s="91" t="s">
        <v>199</v>
      </c>
      <c r="B165" s="98"/>
      <c r="C165" s="98"/>
      <c r="D165" s="93"/>
      <c r="E165" s="93"/>
      <c r="F165" s="129">
        <f t="shared" si="21"/>
        <v>0</v>
      </c>
      <c r="G165" s="129">
        <f t="shared" si="22"/>
        <v>0</v>
      </c>
      <c r="H165" s="129">
        <f t="shared" si="23"/>
        <v>0</v>
      </c>
      <c r="I165" s="130"/>
      <c r="J165" s="129"/>
      <c r="K165" s="129"/>
      <c r="L165" s="129"/>
      <c r="M165" s="92"/>
      <c r="N165" s="92"/>
      <c r="O165" s="143"/>
      <c r="P165" s="92"/>
    </row>
    <row r="166" spans="1:16" s="94" customFormat="1" hidden="1" x14ac:dyDescent="0.2">
      <c r="A166" s="91" t="s">
        <v>200</v>
      </c>
      <c r="B166" s="98"/>
      <c r="C166" s="98"/>
      <c r="D166" s="93"/>
      <c r="E166" s="93"/>
      <c r="F166" s="129">
        <f t="shared" si="21"/>
        <v>0</v>
      </c>
      <c r="G166" s="129">
        <f t="shared" si="22"/>
        <v>0</v>
      </c>
      <c r="H166" s="129">
        <f t="shared" si="23"/>
        <v>0</v>
      </c>
      <c r="I166" s="130"/>
      <c r="J166" s="129"/>
      <c r="K166" s="129"/>
      <c r="L166" s="129"/>
      <c r="M166" s="92"/>
      <c r="N166" s="92"/>
      <c r="O166" s="143"/>
      <c r="P166" s="92"/>
    </row>
    <row r="167" spans="1:16" s="94" customFormat="1" hidden="1" x14ac:dyDescent="0.2">
      <c r="A167" s="91" t="s">
        <v>201</v>
      </c>
      <c r="B167" s="98"/>
      <c r="C167" s="98"/>
      <c r="D167" s="93"/>
      <c r="E167" s="93"/>
      <c r="F167" s="129">
        <f t="shared" si="21"/>
        <v>0</v>
      </c>
      <c r="G167" s="129">
        <f t="shared" si="22"/>
        <v>0</v>
      </c>
      <c r="H167" s="129">
        <f t="shared" si="23"/>
        <v>0</v>
      </c>
      <c r="I167" s="130"/>
      <c r="J167" s="129"/>
      <c r="K167" s="129"/>
      <c r="L167" s="129"/>
      <c r="M167" s="92"/>
      <c r="N167" s="92"/>
      <c r="O167" s="143"/>
      <c r="P167" s="92"/>
    </row>
    <row r="168" spans="1:16" s="94" customFormat="1" hidden="1" x14ac:dyDescent="0.2">
      <c r="A168" s="91" t="s">
        <v>202</v>
      </c>
      <c r="B168" s="98"/>
      <c r="C168" s="98"/>
      <c r="D168" s="93"/>
      <c r="E168" s="93"/>
      <c r="F168" s="129">
        <f t="shared" si="21"/>
        <v>0</v>
      </c>
      <c r="G168" s="129">
        <f t="shared" si="22"/>
        <v>0</v>
      </c>
      <c r="H168" s="129">
        <f t="shared" si="23"/>
        <v>0</v>
      </c>
      <c r="I168" s="130"/>
      <c r="J168" s="129"/>
      <c r="K168" s="129"/>
      <c r="L168" s="129"/>
      <c r="M168" s="92"/>
      <c r="N168" s="92"/>
      <c r="O168" s="143"/>
      <c r="P168" s="92"/>
    </row>
    <row r="169" spans="1:16" s="94" customFormat="1" hidden="1" x14ac:dyDescent="0.2">
      <c r="A169" s="91" t="s">
        <v>203</v>
      </c>
      <c r="B169" s="98"/>
      <c r="C169" s="98"/>
      <c r="D169" s="93"/>
      <c r="E169" s="93"/>
      <c r="F169" s="129">
        <f t="shared" si="21"/>
        <v>0</v>
      </c>
      <c r="G169" s="129">
        <f t="shared" si="22"/>
        <v>0</v>
      </c>
      <c r="H169" s="129">
        <f t="shared" si="23"/>
        <v>0</v>
      </c>
      <c r="I169" s="130"/>
      <c r="J169" s="129"/>
      <c r="K169" s="129"/>
      <c r="L169" s="129"/>
      <c r="M169" s="92"/>
      <c r="N169" s="92"/>
      <c r="O169" s="143"/>
      <c r="P169" s="92"/>
    </row>
    <row r="170" spans="1:16" s="94" customFormat="1" hidden="1" x14ac:dyDescent="0.2">
      <c r="A170" s="91" t="s">
        <v>204</v>
      </c>
      <c r="B170" s="98"/>
      <c r="C170" s="98"/>
      <c r="D170" s="93"/>
      <c r="E170" s="93"/>
      <c r="F170" s="129">
        <f t="shared" si="21"/>
        <v>0</v>
      </c>
      <c r="G170" s="129">
        <f t="shared" si="22"/>
        <v>0</v>
      </c>
      <c r="H170" s="129">
        <f t="shared" si="23"/>
        <v>0</v>
      </c>
      <c r="I170" s="130"/>
      <c r="J170" s="129"/>
      <c r="K170" s="129"/>
      <c r="L170" s="129"/>
      <c r="M170" s="92"/>
      <c r="N170" s="92"/>
      <c r="O170" s="143"/>
      <c r="P170" s="92"/>
    </row>
    <row r="171" spans="1:16" s="94" customFormat="1" hidden="1" x14ac:dyDescent="0.2">
      <c r="A171" s="91" t="s">
        <v>205</v>
      </c>
      <c r="B171" s="98"/>
      <c r="C171" s="98"/>
      <c r="D171" s="93"/>
      <c r="E171" s="93"/>
      <c r="F171" s="129">
        <f t="shared" si="21"/>
        <v>0</v>
      </c>
      <c r="G171" s="129">
        <f t="shared" si="22"/>
        <v>0</v>
      </c>
      <c r="H171" s="129">
        <f t="shared" si="23"/>
        <v>0</v>
      </c>
      <c r="I171" s="130"/>
      <c r="J171" s="129"/>
      <c r="K171" s="129"/>
      <c r="L171" s="129"/>
      <c r="M171" s="92"/>
      <c r="N171" s="92"/>
      <c r="O171" s="143"/>
      <c r="P171" s="92"/>
    </row>
    <row r="172" spans="1:16" s="94" customFormat="1" hidden="1" x14ac:dyDescent="0.2">
      <c r="A172" s="91" t="s">
        <v>206</v>
      </c>
      <c r="B172" s="98"/>
      <c r="C172" s="98"/>
      <c r="D172" s="93"/>
      <c r="E172" s="93"/>
      <c r="F172" s="129">
        <f t="shared" si="21"/>
        <v>0</v>
      </c>
      <c r="G172" s="129">
        <f t="shared" si="22"/>
        <v>0</v>
      </c>
      <c r="H172" s="129">
        <f t="shared" si="23"/>
        <v>0</v>
      </c>
      <c r="I172" s="130"/>
      <c r="J172" s="129"/>
      <c r="K172" s="129"/>
      <c r="L172" s="129"/>
      <c r="M172" s="92"/>
      <c r="N172" s="92"/>
      <c r="O172" s="143"/>
      <c r="P172" s="92"/>
    </row>
    <row r="173" spans="1:16" s="94" customFormat="1" hidden="1" x14ac:dyDescent="0.2">
      <c r="A173" s="91" t="s">
        <v>207</v>
      </c>
      <c r="B173" s="98"/>
      <c r="C173" s="98"/>
      <c r="D173" s="93"/>
      <c r="E173" s="93"/>
      <c r="F173" s="129">
        <f t="shared" si="21"/>
        <v>0</v>
      </c>
      <c r="G173" s="129">
        <f t="shared" si="22"/>
        <v>0</v>
      </c>
      <c r="H173" s="129">
        <f t="shared" si="23"/>
        <v>0</v>
      </c>
      <c r="I173" s="130"/>
      <c r="J173" s="129"/>
      <c r="K173" s="129"/>
      <c r="L173" s="129"/>
      <c r="M173" s="92"/>
      <c r="N173" s="92"/>
      <c r="O173" s="143"/>
      <c r="P173" s="92"/>
    </row>
    <row r="174" spans="1:16" s="94" customFormat="1" hidden="1" x14ac:dyDescent="0.2">
      <c r="A174" s="91" t="s">
        <v>208</v>
      </c>
      <c r="B174" s="98"/>
      <c r="C174" s="98"/>
      <c r="D174" s="93"/>
      <c r="E174" s="93"/>
      <c r="F174" s="129">
        <f t="shared" si="21"/>
        <v>0</v>
      </c>
      <c r="G174" s="129">
        <f t="shared" si="22"/>
        <v>0</v>
      </c>
      <c r="H174" s="129">
        <f t="shared" si="23"/>
        <v>0</v>
      </c>
      <c r="I174" s="130"/>
      <c r="J174" s="129"/>
      <c r="K174" s="129"/>
      <c r="L174" s="129"/>
      <c r="M174" s="92"/>
      <c r="N174" s="92"/>
      <c r="O174" s="143"/>
      <c r="P174" s="92"/>
    </row>
    <row r="175" spans="1:16" s="94" customFormat="1" hidden="1" x14ac:dyDescent="0.2">
      <c r="A175" s="91" t="s">
        <v>209</v>
      </c>
      <c r="B175" s="98"/>
      <c r="C175" s="98"/>
      <c r="D175" s="93"/>
      <c r="E175" s="93"/>
      <c r="F175" s="129">
        <f t="shared" si="21"/>
        <v>0</v>
      </c>
      <c r="G175" s="129">
        <f t="shared" si="22"/>
        <v>0</v>
      </c>
      <c r="H175" s="129">
        <f t="shared" si="23"/>
        <v>0</v>
      </c>
      <c r="I175" s="130"/>
      <c r="J175" s="129"/>
      <c r="K175" s="129"/>
      <c r="L175" s="129"/>
      <c r="M175" s="92"/>
      <c r="N175" s="92"/>
      <c r="O175" s="143"/>
      <c r="P175" s="92"/>
    </row>
    <row r="176" spans="1:16" s="94" customFormat="1" hidden="1" x14ac:dyDescent="0.2">
      <c r="A176" s="91" t="s">
        <v>210</v>
      </c>
      <c r="B176" s="98"/>
      <c r="C176" s="98"/>
      <c r="D176" s="93"/>
      <c r="E176" s="93"/>
      <c r="F176" s="129">
        <f t="shared" si="21"/>
        <v>0</v>
      </c>
      <c r="G176" s="129">
        <f t="shared" si="22"/>
        <v>0</v>
      </c>
      <c r="H176" s="129">
        <f t="shared" si="23"/>
        <v>0</v>
      </c>
      <c r="I176" s="130"/>
      <c r="J176" s="129"/>
      <c r="K176" s="129"/>
      <c r="L176" s="129"/>
      <c r="M176" s="92"/>
      <c r="N176" s="92"/>
      <c r="O176" s="143"/>
      <c r="P176" s="92"/>
    </row>
    <row r="177" spans="1:16" s="94" customFormat="1" hidden="1" x14ac:dyDescent="0.2">
      <c r="A177" s="91" t="s">
        <v>211</v>
      </c>
      <c r="B177" s="98"/>
      <c r="C177" s="98"/>
      <c r="D177" s="93"/>
      <c r="E177" s="93"/>
      <c r="F177" s="129">
        <f t="shared" si="21"/>
        <v>0</v>
      </c>
      <c r="G177" s="129">
        <f t="shared" si="22"/>
        <v>0</v>
      </c>
      <c r="H177" s="129">
        <f t="shared" si="23"/>
        <v>0</v>
      </c>
      <c r="I177" s="130"/>
      <c r="J177" s="129"/>
      <c r="K177" s="129"/>
      <c r="L177" s="129"/>
      <c r="M177" s="92"/>
      <c r="N177" s="92"/>
      <c r="O177" s="143"/>
      <c r="P177" s="92"/>
    </row>
    <row r="178" spans="1:16" s="94" customFormat="1" hidden="1" x14ac:dyDescent="0.2">
      <c r="A178" s="91" t="s">
        <v>212</v>
      </c>
      <c r="B178" s="98"/>
      <c r="C178" s="98"/>
      <c r="D178" s="93"/>
      <c r="E178" s="93"/>
      <c r="F178" s="129">
        <f t="shared" si="21"/>
        <v>0</v>
      </c>
      <c r="G178" s="129">
        <f t="shared" si="22"/>
        <v>0</v>
      </c>
      <c r="H178" s="129">
        <f t="shared" si="23"/>
        <v>0</v>
      </c>
      <c r="I178" s="130"/>
      <c r="J178" s="129"/>
      <c r="K178" s="129"/>
      <c r="L178" s="129"/>
      <c r="M178" s="92"/>
      <c r="N178" s="92"/>
      <c r="O178" s="143"/>
      <c r="P178" s="92"/>
    </row>
    <row r="179" spans="1:16" s="94" customFormat="1" hidden="1" x14ac:dyDescent="0.2">
      <c r="A179" s="91" t="s">
        <v>213</v>
      </c>
      <c r="B179" s="98"/>
      <c r="C179" s="98"/>
      <c r="D179" s="93"/>
      <c r="E179" s="93"/>
      <c r="F179" s="129">
        <f t="shared" si="21"/>
        <v>0</v>
      </c>
      <c r="G179" s="129">
        <f t="shared" si="22"/>
        <v>0</v>
      </c>
      <c r="H179" s="129">
        <f t="shared" si="23"/>
        <v>0</v>
      </c>
      <c r="I179" s="130"/>
      <c r="J179" s="129"/>
      <c r="K179" s="129"/>
      <c r="L179" s="129"/>
      <c r="M179" s="92"/>
      <c r="N179" s="92"/>
      <c r="O179" s="143"/>
      <c r="P179" s="92"/>
    </row>
    <row r="180" spans="1:16" s="94" customFormat="1" hidden="1" x14ac:dyDescent="0.2">
      <c r="A180" s="91" t="s">
        <v>214</v>
      </c>
      <c r="B180" s="98"/>
      <c r="C180" s="98"/>
      <c r="D180" s="93"/>
      <c r="E180" s="93"/>
      <c r="F180" s="129">
        <f t="shared" si="21"/>
        <v>0</v>
      </c>
      <c r="G180" s="129">
        <f t="shared" si="22"/>
        <v>0</v>
      </c>
      <c r="H180" s="129">
        <f t="shared" si="23"/>
        <v>0</v>
      </c>
      <c r="I180" s="130"/>
      <c r="J180" s="129"/>
      <c r="K180" s="129"/>
      <c r="L180" s="129"/>
      <c r="M180" s="92"/>
      <c r="N180" s="92"/>
      <c r="O180" s="143"/>
      <c r="P180" s="92"/>
    </row>
    <row r="181" spans="1:16" s="90" customFormat="1" ht="20.100000000000001" customHeight="1" x14ac:dyDescent="0.2">
      <c r="A181" s="119" t="s">
        <v>21</v>
      </c>
      <c r="B181" s="95"/>
      <c r="C181" s="95"/>
      <c r="D181" s="95"/>
      <c r="E181" s="70"/>
      <c r="F181" s="86">
        <f>+SUM(F182:F201)</f>
        <v>0</v>
      </c>
      <c r="G181" s="87">
        <f>-SUM(G182:G201)</f>
        <v>0</v>
      </c>
      <c r="H181" s="87">
        <f>-SUM(H182:H201)</f>
        <v>0</v>
      </c>
      <c r="I181" s="102"/>
      <c r="J181" s="87"/>
      <c r="K181" s="87"/>
      <c r="L181" s="88"/>
      <c r="M181" s="70"/>
      <c r="N181" s="70"/>
      <c r="O181" s="96"/>
      <c r="P181" s="120"/>
    </row>
    <row r="182" spans="1:16" s="94" customFormat="1" x14ac:dyDescent="0.2">
      <c r="A182" s="91" t="s">
        <v>215</v>
      </c>
      <c r="B182" s="98"/>
      <c r="C182" s="98"/>
      <c r="D182" s="93"/>
      <c r="E182" s="42"/>
      <c r="F182" s="144">
        <f t="shared" ref="F182:F201" si="24">+IF(AND(E182&lt;&gt;"entfällt",OR(D182="P",D182="K")),1,0)</f>
        <v>0</v>
      </c>
      <c r="G182" s="144">
        <f t="shared" ref="G182:G201" si="25">+IF(AND(D182="P",OR(E182="nein",E182="")),1,0)</f>
        <v>0</v>
      </c>
      <c r="H182" s="144">
        <f t="shared" ref="H182:H201" si="26">+IF(AND(D182="K",OR(E182="",E182="nein")),1,0)</f>
        <v>0</v>
      </c>
      <c r="I182" s="145"/>
      <c r="J182" s="144"/>
      <c r="K182" s="144"/>
      <c r="L182" s="144"/>
      <c r="M182" s="43"/>
      <c r="N182" s="43"/>
      <c r="O182" s="44"/>
      <c r="P182" s="43"/>
    </row>
    <row r="183" spans="1:16" s="94" customFormat="1" hidden="1" x14ac:dyDescent="0.2">
      <c r="A183" s="91" t="s">
        <v>216</v>
      </c>
      <c r="B183" s="98"/>
      <c r="C183" s="98"/>
      <c r="D183" s="93"/>
      <c r="E183" s="93"/>
      <c r="F183" s="129">
        <f t="shared" si="24"/>
        <v>0</v>
      </c>
      <c r="G183" s="129">
        <f t="shared" si="25"/>
        <v>0</v>
      </c>
      <c r="H183" s="129">
        <f t="shared" si="26"/>
        <v>0</v>
      </c>
      <c r="I183" s="130"/>
      <c r="J183" s="129"/>
      <c r="K183" s="129"/>
      <c r="L183" s="129"/>
      <c r="M183" s="92"/>
      <c r="N183" s="92"/>
      <c r="O183" s="143"/>
      <c r="P183" s="92"/>
    </row>
    <row r="184" spans="1:16" s="94" customFormat="1" hidden="1" x14ac:dyDescent="0.2">
      <c r="A184" s="91" t="s">
        <v>217</v>
      </c>
      <c r="B184" s="98"/>
      <c r="C184" s="98"/>
      <c r="D184" s="93"/>
      <c r="E184" s="93"/>
      <c r="F184" s="129">
        <f t="shared" si="24"/>
        <v>0</v>
      </c>
      <c r="G184" s="129">
        <f t="shared" si="25"/>
        <v>0</v>
      </c>
      <c r="H184" s="129">
        <f t="shared" si="26"/>
        <v>0</v>
      </c>
      <c r="I184" s="130"/>
      <c r="J184" s="129"/>
      <c r="K184" s="129"/>
      <c r="L184" s="129"/>
      <c r="M184" s="92"/>
      <c r="N184" s="92"/>
      <c r="O184" s="143"/>
      <c r="P184" s="92"/>
    </row>
    <row r="185" spans="1:16" s="94" customFormat="1" hidden="1" x14ac:dyDescent="0.2">
      <c r="A185" s="91" t="s">
        <v>218</v>
      </c>
      <c r="B185" s="98"/>
      <c r="C185" s="98"/>
      <c r="D185" s="93"/>
      <c r="E185" s="93"/>
      <c r="F185" s="129">
        <f t="shared" si="24"/>
        <v>0</v>
      </c>
      <c r="G185" s="129">
        <f t="shared" si="25"/>
        <v>0</v>
      </c>
      <c r="H185" s="129">
        <f t="shared" si="26"/>
        <v>0</v>
      </c>
      <c r="I185" s="130"/>
      <c r="J185" s="129"/>
      <c r="K185" s="129"/>
      <c r="L185" s="129"/>
      <c r="M185" s="92"/>
      <c r="N185" s="92"/>
      <c r="O185" s="143"/>
      <c r="P185" s="92"/>
    </row>
    <row r="186" spans="1:16" s="94" customFormat="1" hidden="1" x14ac:dyDescent="0.2">
      <c r="A186" s="91" t="s">
        <v>219</v>
      </c>
      <c r="B186" s="98"/>
      <c r="C186" s="98"/>
      <c r="D186" s="93"/>
      <c r="E186" s="93"/>
      <c r="F186" s="129">
        <f t="shared" si="24"/>
        <v>0</v>
      </c>
      <c r="G186" s="129">
        <f t="shared" si="25"/>
        <v>0</v>
      </c>
      <c r="H186" s="129">
        <f t="shared" si="26"/>
        <v>0</v>
      </c>
      <c r="I186" s="130"/>
      <c r="J186" s="129"/>
      <c r="K186" s="129"/>
      <c r="L186" s="129"/>
      <c r="M186" s="92"/>
      <c r="N186" s="92"/>
      <c r="O186" s="143"/>
      <c r="P186" s="92"/>
    </row>
    <row r="187" spans="1:16" s="94" customFormat="1" hidden="1" x14ac:dyDescent="0.2">
      <c r="A187" s="91" t="s">
        <v>220</v>
      </c>
      <c r="B187" s="98"/>
      <c r="C187" s="98"/>
      <c r="D187" s="93"/>
      <c r="E187" s="93"/>
      <c r="F187" s="129">
        <f t="shared" si="24"/>
        <v>0</v>
      </c>
      <c r="G187" s="129">
        <f t="shared" si="25"/>
        <v>0</v>
      </c>
      <c r="H187" s="129">
        <f t="shared" si="26"/>
        <v>0</v>
      </c>
      <c r="I187" s="130"/>
      <c r="J187" s="129"/>
      <c r="K187" s="129"/>
      <c r="L187" s="129"/>
      <c r="M187" s="92"/>
      <c r="N187" s="92"/>
      <c r="O187" s="143"/>
      <c r="P187" s="92"/>
    </row>
    <row r="188" spans="1:16" s="94" customFormat="1" hidden="1" x14ac:dyDescent="0.2">
      <c r="A188" s="91" t="s">
        <v>221</v>
      </c>
      <c r="B188" s="98"/>
      <c r="C188" s="98"/>
      <c r="D188" s="93"/>
      <c r="E188" s="93"/>
      <c r="F188" s="129">
        <f t="shared" si="24"/>
        <v>0</v>
      </c>
      <c r="G188" s="129">
        <f t="shared" si="25"/>
        <v>0</v>
      </c>
      <c r="H188" s="129">
        <f t="shared" si="26"/>
        <v>0</v>
      </c>
      <c r="I188" s="130"/>
      <c r="J188" s="129"/>
      <c r="K188" s="129"/>
      <c r="L188" s="129"/>
      <c r="M188" s="92"/>
      <c r="N188" s="92"/>
      <c r="O188" s="143"/>
      <c r="P188" s="92"/>
    </row>
    <row r="189" spans="1:16" s="94" customFormat="1" hidden="1" x14ac:dyDescent="0.2">
      <c r="A189" s="91" t="s">
        <v>222</v>
      </c>
      <c r="B189" s="98"/>
      <c r="C189" s="98"/>
      <c r="D189" s="93"/>
      <c r="E189" s="93"/>
      <c r="F189" s="129">
        <f t="shared" si="24"/>
        <v>0</v>
      </c>
      <c r="G189" s="129">
        <f t="shared" si="25"/>
        <v>0</v>
      </c>
      <c r="H189" s="129">
        <f t="shared" si="26"/>
        <v>0</v>
      </c>
      <c r="I189" s="130"/>
      <c r="J189" s="129"/>
      <c r="K189" s="129"/>
      <c r="L189" s="129"/>
      <c r="M189" s="92"/>
      <c r="N189" s="92"/>
      <c r="O189" s="143"/>
      <c r="P189" s="92"/>
    </row>
    <row r="190" spans="1:16" s="94" customFormat="1" hidden="1" x14ac:dyDescent="0.2">
      <c r="A190" s="91" t="s">
        <v>223</v>
      </c>
      <c r="B190" s="98"/>
      <c r="C190" s="98"/>
      <c r="D190" s="93"/>
      <c r="E190" s="93"/>
      <c r="F190" s="129">
        <f t="shared" si="24"/>
        <v>0</v>
      </c>
      <c r="G190" s="129">
        <f t="shared" si="25"/>
        <v>0</v>
      </c>
      <c r="H190" s="129">
        <f t="shared" si="26"/>
        <v>0</v>
      </c>
      <c r="I190" s="130"/>
      <c r="J190" s="129"/>
      <c r="K190" s="129"/>
      <c r="L190" s="129"/>
      <c r="M190" s="92"/>
      <c r="N190" s="92"/>
      <c r="O190" s="143"/>
      <c r="P190" s="92"/>
    </row>
    <row r="191" spans="1:16" s="94" customFormat="1" hidden="1" x14ac:dyDescent="0.2">
      <c r="A191" s="91" t="s">
        <v>224</v>
      </c>
      <c r="B191" s="98"/>
      <c r="C191" s="98"/>
      <c r="D191" s="93"/>
      <c r="E191" s="93"/>
      <c r="F191" s="129">
        <f t="shared" si="24"/>
        <v>0</v>
      </c>
      <c r="G191" s="129">
        <f t="shared" si="25"/>
        <v>0</v>
      </c>
      <c r="H191" s="129">
        <f t="shared" si="26"/>
        <v>0</v>
      </c>
      <c r="I191" s="130"/>
      <c r="J191" s="129"/>
      <c r="K191" s="129"/>
      <c r="L191" s="129"/>
      <c r="M191" s="92"/>
      <c r="N191" s="92"/>
      <c r="O191" s="143"/>
      <c r="P191" s="92"/>
    </row>
    <row r="192" spans="1:16" s="94" customFormat="1" hidden="1" x14ac:dyDescent="0.2">
      <c r="A192" s="91" t="s">
        <v>225</v>
      </c>
      <c r="B192" s="98"/>
      <c r="C192" s="98"/>
      <c r="D192" s="93"/>
      <c r="E192" s="93"/>
      <c r="F192" s="129">
        <f t="shared" si="24"/>
        <v>0</v>
      </c>
      <c r="G192" s="129">
        <f t="shared" si="25"/>
        <v>0</v>
      </c>
      <c r="H192" s="129">
        <f t="shared" si="26"/>
        <v>0</v>
      </c>
      <c r="I192" s="130"/>
      <c r="J192" s="129"/>
      <c r="K192" s="129"/>
      <c r="L192" s="129"/>
      <c r="M192" s="92"/>
      <c r="N192" s="92"/>
      <c r="O192" s="143"/>
      <c r="P192" s="92"/>
    </row>
    <row r="193" spans="1:16" s="94" customFormat="1" hidden="1" x14ac:dyDescent="0.2">
      <c r="A193" s="91" t="s">
        <v>226</v>
      </c>
      <c r="B193" s="98"/>
      <c r="C193" s="98"/>
      <c r="D193" s="93"/>
      <c r="E193" s="93"/>
      <c r="F193" s="129">
        <f t="shared" si="24"/>
        <v>0</v>
      </c>
      <c r="G193" s="129">
        <f t="shared" si="25"/>
        <v>0</v>
      </c>
      <c r="H193" s="129">
        <f t="shared" si="26"/>
        <v>0</v>
      </c>
      <c r="I193" s="130"/>
      <c r="J193" s="129"/>
      <c r="K193" s="129"/>
      <c r="L193" s="129"/>
      <c r="M193" s="92"/>
      <c r="N193" s="92"/>
      <c r="O193" s="143"/>
      <c r="P193" s="92"/>
    </row>
    <row r="194" spans="1:16" s="94" customFormat="1" hidden="1" x14ac:dyDescent="0.2">
      <c r="A194" s="91" t="s">
        <v>227</v>
      </c>
      <c r="B194" s="98"/>
      <c r="C194" s="98"/>
      <c r="D194" s="93"/>
      <c r="E194" s="93"/>
      <c r="F194" s="129">
        <f t="shared" si="24"/>
        <v>0</v>
      </c>
      <c r="G194" s="129">
        <f t="shared" si="25"/>
        <v>0</v>
      </c>
      <c r="H194" s="129">
        <f t="shared" si="26"/>
        <v>0</v>
      </c>
      <c r="I194" s="130"/>
      <c r="J194" s="129"/>
      <c r="K194" s="129"/>
      <c r="L194" s="129"/>
      <c r="M194" s="92"/>
      <c r="N194" s="92"/>
      <c r="O194" s="143"/>
      <c r="P194" s="92"/>
    </row>
    <row r="195" spans="1:16" s="94" customFormat="1" hidden="1" x14ac:dyDescent="0.2">
      <c r="A195" s="91" t="s">
        <v>228</v>
      </c>
      <c r="B195" s="98"/>
      <c r="C195" s="98"/>
      <c r="D195" s="93"/>
      <c r="E195" s="93"/>
      <c r="F195" s="129">
        <f t="shared" si="24"/>
        <v>0</v>
      </c>
      <c r="G195" s="129">
        <f t="shared" si="25"/>
        <v>0</v>
      </c>
      <c r="H195" s="129">
        <f t="shared" si="26"/>
        <v>0</v>
      </c>
      <c r="I195" s="130"/>
      <c r="J195" s="129"/>
      <c r="K195" s="129"/>
      <c r="L195" s="129"/>
      <c r="M195" s="92"/>
      <c r="N195" s="92"/>
      <c r="O195" s="143"/>
      <c r="P195" s="92"/>
    </row>
    <row r="196" spans="1:16" s="94" customFormat="1" hidden="1" x14ac:dyDescent="0.2">
      <c r="A196" s="91" t="s">
        <v>229</v>
      </c>
      <c r="B196" s="98"/>
      <c r="C196" s="98"/>
      <c r="D196" s="93"/>
      <c r="E196" s="93"/>
      <c r="F196" s="129">
        <f t="shared" si="24"/>
        <v>0</v>
      </c>
      <c r="G196" s="129">
        <f t="shared" si="25"/>
        <v>0</v>
      </c>
      <c r="H196" s="129">
        <f t="shared" si="26"/>
        <v>0</v>
      </c>
      <c r="I196" s="130"/>
      <c r="J196" s="129"/>
      <c r="K196" s="129"/>
      <c r="L196" s="129"/>
      <c r="M196" s="92"/>
      <c r="N196" s="92"/>
      <c r="O196" s="143"/>
      <c r="P196" s="92"/>
    </row>
    <row r="197" spans="1:16" s="94" customFormat="1" hidden="1" x14ac:dyDescent="0.2">
      <c r="A197" s="91" t="s">
        <v>230</v>
      </c>
      <c r="B197" s="98"/>
      <c r="C197" s="98"/>
      <c r="D197" s="93"/>
      <c r="E197" s="93"/>
      <c r="F197" s="129">
        <f t="shared" si="24"/>
        <v>0</v>
      </c>
      <c r="G197" s="129">
        <f t="shared" si="25"/>
        <v>0</v>
      </c>
      <c r="H197" s="129">
        <f t="shared" si="26"/>
        <v>0</v>
      </c>
      <c r="I197" s="130"/>
      <c r="J197" s="129"/>
      <c r="K197" s="129"/>
      <c r="L197" s="129"/>
      <c r="M197" s="92"/>
      <c r="N197" s="92"/>
      <c r="O197" s="143"/>
      <c r="P197" s="92"/>
    </row>
    <row r="198" spans="1:16" s="94" customFormat="1" hidden="1" x14ac:dyDescent="0.2">
      <c r="A198" s="91" t="s">
        <v>231</v>
      </c>
      <c r="B198" s="98"/>
      <c r="C198" s="98"/>
      <c r="D198" s="93"/>
      <c r="E198" s="93"/>
      <c r="F198" s="129">
        <f t="shared" si="24"/>
        <v>0</v>
      </c>
      <c r="G198" s="129">
        <f t="shared" si="25"/>
        <v>0</v>
      </c>
      <c r="H198" s="129">
        <f t="shared" si="26"/>
        <v>0</v>
      </c>
      <c r="I198" s="130"/>
      <c r="J198" s="129"/>
      <c r="K198" s="129"/>
      <c r="L198" s="129"/>
      <c r="M198" s="92"/>
      <c r="N198" s="92"/>
      <c r="O198" s="143"/>
      <c r="P198" s="92"/>
    </row>
    <row r="199" spans="1:16" s="94" customFormat="1" hidden="1" x14ac:dyDescent="0.2">
      <c r="A199" s="91" t="s">
        <v>232</v>
      </c>
      <c r="B199" s="98"/>
      <c r="C199" s="98"/>
      <c r="D199" s="93"/>
      <c r="E199" s="93"/>
      <c r="F199" s="129">
        <f t="shared" si="24"/>
        <v>0</v>
      </c>
      <c r="G199" s="129">
        <f t="shared" si="25"/>
        <v>0</v>
      </c>
      <c r="H199" s="129">
        <f t="shared" si="26"/>
        <v>0</v>
      </c>
      <c r="I199" s="130"/>
      <c r="J199" s="129"/>
      <c r="K199" s="129"/>
      <c r="L199" s="129"/>
      <c r="M199" s="92"/>
      <c r="N199" s="92"/>
      <c r="O199" s="143"/>
      <c r="P199" s="92"/>
    </row>
    <row r="200" spans="1:16" s="94" customFormat="1" hidden="1" x14ac:dyDescent="0.2">
      <c r="A200" s="91" t="s">
        <v>233</v>
      </c>
      <c r="B200" s="98"/>
      <c r="C200" s="98"/>
      <c r="D200" s="93"/>
      <c r="E200" s="93"/>
      <c r="F200" s="129">
        <f t="shared" si="24"/>
        <v>0</v>
      </c>
      <c r="G200" s="129">
        <f t="shared" si="25"/>
        <v>0</v>
      </c>
      <c r="H200" s="129">
        <f t="shared" si="26"/>
        <v>0</v>
      </c>
      <c r="I200" s="130"/>
      <c r="J200" s="129"/>
      <c r="K200" s="129"/>
      <c r="L200" s="129"/>
      <c r="M200" s="92"/>
      <c r="N200" s="92"/>
      <c r="O200" s="143"/>
      <c r="P200" s="92"/>
    </row>
    <row r="201" spans="1:16" s="94" customFormat="1" hidden="1" x14ac:dyDescent="0.2">
      <c r="A201" s="91" t="s">
        <v>234</v>
      </c>
      <c r="B201" s="98"/>
      <c r="C201" s="98"/>
      <c r="D201" s="93"/>
      <c r="E201" s="93"/>
      <c r="F201" s="129">
        <f t="shared" si="24"/>
        <v>0</v>
      </c>
      <c r="G201" s="129">
        <f t="shared" si="25"/>
        <v>0</v>
      </c>
      <c r="H201" s="129">
        <f t="shared" si="26"/>
        <v>0</v>
      </c>
      <c r="I201" s="130"/>
      <c r="J201" s="129"/>
      <c r="K201" s="129"/>
      <c r="L201" s="129"/>
      <c r="M201" s="92"/>
      <c r="N201" s="92"/>
      <c r="O201" s="143"/>
      <c r="P201" s="92"/>
    </row>
  </sheetData>
  <sheetProtection algorithmName="SHA-512" hashValue="dXPYNhMEREUWcvCeElsdy2yFvJ2Fcs2hvUxoGuSd02zNRKxWu7snEL7G0nr2XDsJDgmVZ5vNGsEsJb7r5ZqepQ==" saltValue="DLO7yrGS3v/2FBBB95922Q==" spinCount="100000" sheet="1" formatCells="0" selectLockedCells="1"/>
  <mergeCells count="7">
    <mergeCell ref="M1:O1"/>
    <mergeCell ref="M2:O2"/>
    <mergeCell ref="F1:L2"/>
    <mergeCell ref="A1:B1"/>
    <mergeCell ref="A2:B2"/>
    <mergeCell ref="D1:E1"/>
    <mergeCell ref="D2:E2"/>
  </mergeCells>
  <phoneticPr fontId="1" type="noConversion"/>
  <conditionalFormatting sqref="A2:E2 M2:P2">
    <cfRule type="cellIs" dxfId="0" priority="1" stopIfTrue="1" operator="equal">
      <formula>0</formula>
    </cfRule>
  </conditionalFormatting>
  <dataValidations count="2">
    <dataValidation type="list" allowBlank="1" showInputMessage="1" showErrorMessage="1" sqref="E161:E180 E119:E138 E79:E98 E182:E201 E37:E56 E58:E77 E140:E159 E15:E35 E100:E117" xr:uid="{00000000-0002-0000-0100-000000000000}">
      <formula1>$E$9:$E$11</formula1>
    </dataValidation>
    <dataValidation type="list" allowBlank="1" showInputMessage="1" showErrorMessage="1" sqref="E14" xr:uid="{00000000-0002-0000-0100-000001000000}">
      <formula1>"ja,nein"</formula1>
    </dataValidation>
  </dataValidations>
  <printOptions horizontalCentered="1"/>
  <pageMargins left="0.39370078740157483" right="0.39370078740157483" top="1.2204724409448819" bottom="1.0236220472440944" header="0.51181102362204722" footer="0.51181102362204722"/>
  <pageSetup paperSize="9" scale="79" fitToHeight="0" orientation="landscape" useFirstPageNumber="1" horizontalDpi="300" verticalDpi="300" r:id="rId1"/>
  <headerFooter alignWithMargins="0">
    <oddHeader>&amp;C&amp;"DB Office,Fett"&amp;18Quality Gate 1 Leistungsbeginn 
Auftragnehmer Bau&amp;R&amp;G</oddHeader>
    <oddFooter>&amp;L&amp;"DB Office,Standard"&amp;8I AA QG AN Anlage 4 FB QG_B1 Checkliste Leistungsbeginn AN Bau
V: 2.4, AP: I.NIG 5 Andreas Zimmermann gültig ab 14.11.2021&amp;C&amp;"DB Office,Standard"&amp;8Seite &amp;P &amp;R&amp;"DB Office,Standard"&amp;6Druck: &amp;D &amp;T
&amp;F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BreakPreview" topLeftCell="A22" zoomScale="145" zoomScaleNormal="100" zoomScaleSheetLayoutView="145" workbookViewId="0">
      <selection activeCell="S2" sqref="S2:V2"/>
    </sheetView>
  </sheetViews>
  <sheetFormatPr baseColWidth="10" defaultRowHeight="12.75" x14ac:dyDescent="0.2"/>
  <sheetData/>
  <printOptions horizontalCentered="1"/>
  <pageMargins left="0.59055118110236227" right="0.39370078740157483" top="0.98425196850393704" bottom="0.59055118110236227" header="0.39370078740157483" footer="0.39370078740157483"/>
  <pageSetup paperSize="9" scale="65" fitToWidth="0" orientation="portrait" horizontalDpi="300" verticalDpi="300" r:id="rId1"/>
  <headerFooter alignWithMargins="0">
    <oddHeader>&amp;L&amp;"DB Office,Fett"&amp;18
&amp;C&amp;"DB Office,Fett"&amp;18Quality Gate 1 Leistungsbeginn 
Auftragnehmer Bau&amp;R&amp;G</oddHeader>
    <oddFooter>&amp;L&amp;"DB Office,Standard"&amp;8&amp;A
Version 2.3&amp;C&amp;"DB Office,Standard"&amp;8Seite &amp;P von &amp;N&amp;R&amp;"DB Office,Standard"&amp;6Druck: &amp;D &amp;T
&amp;F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B77E488A6DEC478B279B912E77437F" ma:contentTypeVersion="16" ma:contentTypeDescription="Create a new document." ma:contentTypeScope="" ma:versionID="c71597f8d518f1f8078d2ff21a78f384">
  <xsd:schema xmlns:xsd="http://www.w3.org/2001/XMLSchema" xmlns:xs="http://www.w3.org/2001/XMLSchema" xmlns:p="http://schemas.microsoft.com/office/2006/metadata/properties" xmlns:ns2="27af469b-8aff-45b6-9637-2c038213a204" xmlns:ns3="647987e4-274b-4768-84b8-083fcc167fcc" targetNamespace="http://schemas.microsoft.com/office/2006/metadata/properties" ma:root="true" ma:fieldsID="072b20653c2ec4a972f3a4cd939dbf71" ns2:_="" ns3:_="">
    <xsd:import namespace="27af469b-8aff-45b6-9637-2c038213a204"/>
    <xsd:import namespace="647987e4-274b-4768-84b8-083fcc167f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f469b-8aff-45b6-9637-2c038213a2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0f6d38-43b1-4def-ac06-3ce7426a3a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7987e4-274b-4768-84b8-083fcc167f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9af88f8-50fb-4682-ab8d-6d3f822e8e0f}" ma:internalName="TaxCatchAll" ma:showField="CatchAllData" ma:web="647987e4-274b-4768-84b8-083fcc167f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47987e4-274b-4768-84b8-083fcc167fcc" xsi:nil="true"/>
    <lcf76f155ced4ddcb4097134ff3c332f xmlns="27af469b-8aff-45b6-9637-2c038213a2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CCA145-CF38-4E65-A21F-69CF4B5AF192}"/>
</file>

<file path=customXml/itemProps2.xml><?xml version="1.0" encoding="utf-8"?>
<ds:datastoreItem xmlns:ds="http://schemas.openxmlformats.org/officeDocument/2006/customXml" ds:itemID="{C510C3C1-0911-4C87-A432-66364A2ACEA7}">
  <ds:schemaRefs>
    <ds:schemaRef ds:uri="http://schemas.microsoft.com/sharepoint/v3/contenttype/forms"/>
  </ds:schemaRefs>
</ds:datastoreItem>
</file>

<file path=customXml/itemProps3.xml><?xml version="1.0" encoding="utf-8"?>
<ds:datastoreItem xmlns:ds="http://schemas.openxmlformats.org/officeDocument/2006/customXml" ds:itemID="{F686E7C7-B21E-4BFB-B425-0315D1372FB0}">
  <ds:schemaRefs>
    <ds:schemaRef ds:uri="http://purl.org/dc/elements/1.1/"/>
    <ds:schemaRef ds:uri="http://schemas.microsoft.com/office/2006/documentManagement/types"/>
    <ds:schemaRef ds:uri="http://schemas.openxmlformats.org/package/2006/metadata/core-properties"/>
    <ds:schemaRef ds:uri="http://purl.org/dc/terms/"/>
    <ds:schemaRef ds:uri="647987e4-274b-4768-84b8-083fcc167fcc"/>
    <ds:schemaRef ds:uri="http://schemas.microsoft.com/office/infopath/2007/PartnerControls"/>
    <ds:schemaRef ds:uri="http://purl.org/dc/dcmitype/"/>
    <ds:schemaRef ds:uri="27af469b-8aff-45b6-9637-2c038213a20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Erläut. zur Befüllung d. Felder</vt:lpstr>
      <vt:lpstr>QG B 1 - Deckblatt</vt:lpstr>
      <vt:lpstr>QG B 1 - Checkliste</vt:lpstr>
      <vt:lpstr>Informationsblatt QG AN</vt:lpstr>
      <vt:lpstr>'Informationsblatt QG AN'!Druckbereich</vt:lpstr>
      <vt:lpstr>'QG B 1 - Checkliste'!Druckbereich</vt:lpstr>
      <vt:lpstr>'QG B 1 - Deckblatt'!Druckbereich</vt:lpstr>
      <vt:lpstr>'QG B 1 - 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Petko, Dimitri</dc:creator>
  <cp:lastModifiedBy>Sven Halbach</cp:lastModifiedBy>
  <cp:lastPrinted>2017-08-09T09:43:16Z</cp:lastPrinted>
  <dcterms:created xsi:type="dcterms:W3CDTF">2010-06-24T13:04:21Z</dcterms:created>
  <dcterms:modified xsi:type="dcterms:W3CDTF">2023-03-01T10:17:00Z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0x01010019B77E488A6DEC478B279B912E77437F</vt:lpwstr>
  </property>
  <property fmtid="{D5CDD505-2E9C-101B-9397-08002B2CF9AE}" pid="4" name="Thema">
    <vt:lpwstr/>
  </property>
  <property fmtid="{D5CDD505-2E9C-101B-9397-08002B2CF9AE}" pid="5" name="EBENE 1">
    <vt:lpwstr/>
  </property>
  <property fmtid="{D5CDD505-2E9C-101B-9397-08002B2CF9AE}" pid="6" name="MediaServiceImageTags">
    <vt:lpwstr/>
  </property>
</Properties>
</file>